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60" yWindow="1785" windowWidth="15480" windowHeight="6240" activeTab="4"/>
  </bookViews>
  <sheets>
    <sheet name="прил1" sheetId="1" r:id="rId1"/>
    <sheet name="прил 2" sheetId="2" r:id="rId2"/>
    <sheet name="прил 3 " sheetId="3" r:id="rId3"/>
    <sheet name="прил4 " sheetId="4" r:id="rId4"/>
    <sheet name="прил5" sheetId="5" r:id="rId5"/>
    <sheet name="прил 6 " sheetId="6" r:id="rId6"/>
    <sheet name="Прил 7" sheetId="7" state="hidden" r:id="rId7"/>
    <sheet name="прил7 " sheetId="8" r:id="rId8"/>
    <sheet name="прил 8" sheetId="9" r:id="rId9"/>
  </sheets>
  <definedNames>
    <definedName name="_xlnm.Print_Area" localSheetId="1">'прил 2'!$A$1:$O$507</definedName>
    <definedName name="_xlnm.Print_Area" localSheetId="2">'прил 3 '!$A$1:$N$507</definedName>
    <definedName name="_xlnm.Print_Area" localSheetId="0">'прил1'!$A$1:$G$71</definedName>
    <definedName name="_xlnm.Print_Area" localSheetId="3">'прил4 '!$A$1:$J$505</definedName>
  </definedNames>
  <calcPr fullCalcOnLoad="1"/>
</workbook>
</file>

<file path=xl/sharedStrings.xml><?xml version="1.0" encoding="utf-8"?>
<sst xmlns="http://schemas.openxmlformats.org/spreadsheetml/2006/main" count="5801" uniqueCount="549">
  <si>
    <t>0800000000</t>
  </si>
  <si>
    <t>0900000000</t>
  </si>
  <si>
    <t>0904700000</t>
  </si>
  <si>
    <t>3400000000</t>
  </si>
  <si>
    <t>3500000000</t>
  </si>
  <si>
    <t>4900000000</t>
  </si>
  <si>
    <t>4300000000</t>
  </si>
  <si>
    <t>4000000000</t>
  </si>
  <si>
    <t>0400000000</t>
  </si>
  <si>
    <t>8900000000</t>
  </si>
  <si>
    <t>НАЦИОНАЛЬНАЯ БЕЗОПАСНОСТЬ И ПРАВООХРАНИТЕЛЬНАЯ ДЕЯТЕЛЬНОСТЬ</t>
  </si>
  <si>
    <t/>
  </si>
  <si>
    <t>Расходы на обеспечение функций муниципальных органов</t>
  </si>
  <si>
    <t>0500000000</t>
  </si>
  <si>
    <t>0200000000</t>
  </si>
  <si>
    <t>0200173150</t>
  </si>
  <si>
    <t>Наименование</t>
  </si>
  <si>
    <t>Земельный налог</t>
  </si>
  <si>
    <t>1 09 00000 00 0000 000</t>
  </si>
  <si>
    <t>Прочие неналоговые доходы бюджетов поселений</t>
  </si>
  <si>
    <t>ИНЫЕ МЕЖБЮДЖЕТНЫЕ ТРАНСФЕРТЫ</t>
  </si>
  <si>
    <t>2 02 04000 00 0000 151</t>
  </si>
  <si>
    <t>ИТОГО ДОХОДОВ</t>
  </si>
  <si>
    <t>тыс. руб.</t>
  </si>
  <si>
    <t xml:space="preserve"> </t>
  </si>
  <si>
    <t>Код строки</t>
  </si>
  <si>
    <t>Код дохода по КД</t>
  </si>
  <si>
    <t>950 90 00 00 00 00 0000 000</t>
  </si>
  <si>
    <t>950 10 00 00 00 00 0000 000</t>
  </si>
  <si>
    <t>Бюджетные кредиты от других бюджетов бюджетной системы Российской Федерации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</si>
  <si>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</si>
  <si>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</si>
  <si>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950 01 03 00 00 00 0000 800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</si>
  <si>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</si>
  <si>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950 01 03 00 00 10 0000 810</t>
  </si>
  <si>
    <t>Бюджетные кредиты, погашенные бюджетом поселени от субъекта Российской Федерации</t>
  </si>
  <si>
    <t>000 02 01 01 00 10 0000 810</t>
  </si>
  <si>
    <t>Бюджетные кредиты, полученные бюджетом муниципального района от субъекта Российской Федерации</t>
  </si>
  <si>
    <t>1 02 01 01 00 05 0000 810</t>
  </si>
  <si>
    <t>2 02 01 01 00 05 0000 810</t>
  </si>
  <si>
    <t>3 02 01 01 00 05 0000 810</t>
  </si>
  <si>
    <t>4 02 01 01 00 05 0000 810</t>
  </si>
  <si>
    <t>5 02 01 01 00 05 0000 810</t>
  </si>
  <si>
    <t xml:space="preserve"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</t>
  </si>
  <si>
    <t>000 06 03 00 00 05 0000 430</t>
  </si>
  <si>
    <t>Остатки средств бюджетов</t>
  </si>
  <si>
    <t>950 01 05 00 00 00 0000 000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</si>
  <si>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</si>
  <si>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</si>
  <si>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</si>
  <si>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950 01 05 02 00 00 0000 500</t>
  </si>
  <si>
    <t>950 01 05 02 01 00 0000 510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</si>
  <si>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</si>
  <si>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Увеличение прочих остатков денежных средств бюджетов </t>
  </si>
  <si>
    <t>950 01 05 02 01 10 0000 510</t>
  </si>
  <si>
    <t>Уменьшение остатков средств бюджетов</t>
  </si>
  <si>
    <t>950 01 05 00 00 00 0000 600</t>
  </si>
  <si>
    <t>Уменьшение прочих остатков средств бюджетов</t>
  </si>
  <si>
    <t>950 01 05 02 00 00 0000 600</t>
  </si>
  <si>
    <t>950 01 05 02 01 00 0000 610</t>
  </si>
  <si>
    <t xml:space="preserve">Уменьшение прочих остатков денежных средств бюджетов </t>
  </si>
  <si>
    <t>Жилищно-коммунальное хозяйство</t>
  </si>
  <si>
    <t>950 01 05 02 01 10 0000 610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</si>
  <si>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</si>
  <si>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</si>
  <si>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</si>
  <si>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Н.М.Буякова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</si>
  <si>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</si>
  <si>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Другие общегосударственные вопросы</t>
  </si>
  <si>
    <t>Дотации бюджетам поселений на выравнивание бюджетной обеспеченности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</si>
  <si>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</si>
  <si>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</si>
  <si>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</si>
  <si>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</si>
  <si>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</si>
  <si>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Оценка недвижимости, признание прав и регулирование отношений по муниципальной собственности</t>
  </si>
  <si>
    <t>Выполнение других обязательств муниципальных образований</t>
  </si>
  <si>
    <t>Дорожное хозяйство(дорожные фонды)</t>
  </si>
  <si>
    <t>Социальная политика</t>
  </si>
  <si>
    <t>260</t>
  </si>
  <si>
    <t>230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</si>
  <si>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</si>
  <si>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Реализация государственных функций, связанных с общегосударственным управлением</t>
  </si>
  <si>
    <t xml:space="preserve"> муниципального образования</t>
  </si>
  <si>
    <t>Глава Новогромовского</t>
  </si>
  <si>
    <t>Другие вопросы в области национальной экономики</t>
  </si>
  <si>
    <t>НАЦИОНАЛЬНАЯ ЭКОНОМИКА</t>
  </si>
  <si>
    <t>Мобилизационная и вневойсковая подготовка</t>
  </si>
  <si>
    <t>Уменьшение прочих остатков денежных средств бюджетов</t>
  </si>
  <si>
    <t>Увеличение прочих остатков денежных средств бюджетов</t>
  </si>
  <si>
    <t>Обеспечение сохранности автомобильных дорог местного значения путем выполнения эксплуатационных и ремонтных мероприятий</t>
  </si>
  <si>
    <t>Источники внутреннего финансирования дефицита бюджета Новогромовского сельского поселения  на 2011 год.</t>
  </si>
  <si>
    <t>13</t>
  </si>
  <si>
    <t>Культура</t>
  </si>
  <si>
    <t>Источники внутреннего финансирования дефицита бюджета - всего</t>
  </si>
  <si>
    <t xml:space="preserve">Источники внутреннего финансирования дефицита бюджета </t>
  </si>
  <si>
    <t>Кредиты кредитных организаций в валюте Российской Федерации</t>
  </si>
  <si>
    <t>950 01 02 00 00 00 0000 000</t>
  </si>
  <si>
    <t>Получение кредитов от кредитных организаций в валюте Российской Федерации</t>
  </si>
  <si>
    <t>950 01 02 00 00 10 0000 700</t>
  </si>
  <si>
    <t>Получение кредитов от кредитных организаций бюджетами поселений в валюте Российской Федерации</t>
  </si>
  <si>
    <t>950 01 01 02 00 10 0000 710</t>
  </si>
  <si>
    <t>2 02 03024 10 0000 151</t>
  </si>
  <si>
    <t>0804600000</t>
  </si>
  <si>
    <t>Осуществление отдельных областных государственных полномочий</t>
  </si>
  <si>
    <t>Прочие безвозмездные поступления в бюджеты поселений</t>
  </si>
  <si>
    <t>Межбюджетные трансферты</t>
  </si>
  <si>
    <t>госполномочия</t>
  </si>
  <si>
    <t xml:space="preserve">Налог на доходы физических лиц </t>
  </si>
  <si>
    <t>КОСГУ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</si>
  <si>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</si>
  <si>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</si>
  <si>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</si>
  <si>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</si>
  <si>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код</t>
  </si>
  <si>
    <t>2 07 05030 10 0000 180</t>
  </si>
  <si>
    <t>1 11 05013 10 0000 120</t>
  </si>
  <si>
    <t>2 19 05000 10 0000 151</t>
  </si>
  <si>
    <t>Наименование программы</t>
  </si>
  <si>
    <t>Бюджетная классификация</t>
  </si>
  <si>
    <t>Всего:</t>
  </si>
  <si>
    <t>КВСР</t>
  </si>
  <si>
    <t>ФКР</t>
  </si>
  <si>
    <t>КЦСР</t>
  </si>
  <si>
    <t>КВР</t>
  </si>
  <si>
    <t>№ п/п</t>
  </si>
  <si>
    <t>Земельный налог (по обязательствам, возникшим до 1 января 2006 года), мобилизуемый на территориях поселений</t>
  </si>
  <si>
    <t>Источники внутреннего финансирования дефицита бюджета</t>
  </si>
  <si>
    <t>доходов бюджета поселения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</si>
  <si>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</si>
  <si>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</si>
  <si>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</si>
  <si>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</si>
  <si>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</si>
  <si>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</si>
  <si>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</si>
  <si>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</si>
  <si>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700</t>
  </si>
  <si>
    <t>1 09 04053 10 0000 110</t>
  </si>
  <si>
    <t>Наименование показателя</t>
  </si>
  <si>
    <t>01</t>
  </si>
  <si>
    <t>02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</si>
  <si>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</si>
  <si>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</si>
  <si>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</si>
  <si>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</si>
  <si>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</si>
  <si>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</si>
  <si>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</si>
  <si>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Социальное обеспечение</t>
  </si>
  <si>
    <t>Профессиональная подготовка, переподготовка и повышение квалификации</t>
  </si>
  <si>
    <t>03</t>
  </si>
  <si>
    <t>04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</si>
  <si>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</si>
  <si>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</si>
  <si>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</si>
  <si>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</si>
  <si>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</si>
  <si>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</si>
  <si>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</si>
  <si>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</si>
  <si>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</si>
  <si>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</si>
  <si>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</si>
  <si>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</si>
  <si>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</si>
  <si>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</si>
  <si>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</si>
  <si>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</si>
  <si>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</si>
  <si>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</si>
  <si>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11</t>
  </si>
  <si>
    <t>Обслуживание государственного (муниципального) долга</t>
  </si>
  <si>
    <t>Обслуживание внутреннего долга</t>
  </si>
  <si>
    <t>Резервные фонды</t>
  </si>
  <si>
    <t>12</t>
  </si>
  <si>
    <t>Резервные фонды местных администраций</t>
  </si>
  <si>
    <t>НАЦИОНАЛЬНАЯ ОБОРОНА</t>
  </si>
  <si>
    <t>950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</si>
  <si>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</si>
  <si>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</si>
  <si>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</si>
  <si>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</si>
  <si>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</si>
  <si>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</si>
  <si>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</si>
  <si>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</si>
  <si>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08</t>
  </si>
  <si>
    <t>0904709999</t>
  </si>
  <si>
    <t>09</t>
  </si>
  <si>
    <t>Физическая культура и спорт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</si>
  <si>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</si>
  <si>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</si>
  <si>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</si>
  <si>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</si>
  <si>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</si>
  <si>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1 17 05050 10 0000 180</t>
  </si>
  <si>
    <t>2 02 01001 10 0000 151</t>
  </si>
  <si>
    <t>231</t>
  </si>
  <si>
    <t>2 07 00000 00 0000 180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</si>
  <si>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</si>
  <si>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</si>
  <si>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>Субвенции на осуществление первичного воинского учета на территориях, где отсутствуют военные комиссариаты</t>
  </si>
  <si>
    <t>Обслуживание государственного внутреннего и муниципального долга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</si>
  <si>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</si>
  <si>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</si>
  <si>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</si>
  <si>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</si>
  <si>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</si>
  <si>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Прочие безвозмездные поступления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</si>
  <si>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</si>
  <si>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</si>
  <si>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Закупка товаров, работ и услуг для обеспечения государственных (муниципальных) нужд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</si>
  <si>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</si>
  <si>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</si>
  <si>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автономных учреждений)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</si>
  <si>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</si>
  <si>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</si>
  <si>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</si>
  <si>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</si>
  <si>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</si>
  <si>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</si>
  <si>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Субвенция бюджетам сельских поселений на выполнение передаваемых полномочий субъектов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</si>
  <si>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</si>
  <si>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</si>
  <si>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</si>
  <si>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адвакатов,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</si>
  <si>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Код</t>
  </si>
  <si>
    <t>раздела</t>
  </si>
  <si>
    <t>подраздела</t>
  </si>
  <si>
    <t>Лоховское сельское поселение</t>
  </si>
  <si>
    <t>ОБЩЕГОСУДАРСТВЕННЫЕ ВОПРОСЫ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</si>
  <si>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</si>
  <si>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</si>
  <si>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</si>
  <si>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</si>
  <si>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129 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</si>
  <si>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</si>
  <si>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</si>
  <si>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</si>
  <si>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</si>
  <si>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</si>
  <si>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</si>
  <si>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852</t>
  </si>
  <si>
    <t>Резервные средства</t>
  </si>
  <si>
    <t>870</t>
  </si>
  <si>
    <t>Уплата иных платежей</t>
  </si>
  <si>
    <t>853</t>
  </si>
  <si>
    <t xml:space="preserve">121 </t>
  </si>
  <si>
    <t>Аренда имущества</t>
  </si>
  <si>
    <t>224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</si>
  <si>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</si>
  <si>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</si>
  <si>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</si>
  <si>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</si>
  <si>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</si>
  <si>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</si>
  <si>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</si>
  <si>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312</t>
  </si>
  <si>
    <t>730</t>
  </si>
  <si>
    <t>МЕЖБЮДЖЕТНЫЕ ТРАНСФЕРТЫ ОБЩЕГО ХАРАКТЕРА БЮДЖЕТАМ СУБЪЕКТОВ  РОССИЙСКОЙ ФЕДЕРАЦИИ И МУНИЦИПАЛЬНЫХ  ОБРАЗОВАНИЙ</t>
  </si>
  <si>
    <t xml:space="preserve">Прочие межбюджетные трансферты общего характера  </t>
  </si>
  <si>
    <t>Доходы от оказания платных услуг (работ) получателями средств бюджетов сельских поселений (учреждения культуры)</t>
  </si>
  <si>
    <t>Прочие неналоговые доходы</t>
  </si>
  <si>
    <t>1 17 00000 00 0000 000</t>
  </si>
  <si>
    <t>1 17 05000 00 0000 180</t>
  </si>
  <si>
    <t>Иные выплаты персоналу муниципальных органов, за исключением фонда оплаты труда</t>
  </si>
  <si>
    <t>122</t>
  </si>
  <si>
    <t>212</t>
  </si>
  <si>
    <t>Прочие выплаты</t>
  </si>
  <si>
    <t>Исп. В.В. Россова</t>
  </si>
  <si>
    <t>Расходы на выплату персоналу государственных(муниципальных) органов</t>
  </si>
  <si>
    <t>120</t>
  </si>
  <si>
    <t>Иные межбюджетные трансферты</t>
  </si>
  <si>
    <t>2 02 40000 00 0000 151</t>
  </si>
  <si>
    <t>Прочие межбюджетные трансферты, передаваемые бюджетам</t>
  </si>
  <si>
    <t>2 02 49999 00 0000 151</t>
  </si>
  <si>
    <t>Прочие межбюджетные трансферты, передаваемые бюджетам сельских поселений</t>
  </si>
  <si>
    <t>2 02 49999 10 0000 151</t>
  </si>
  <si>
    <t>Уплата прочих налогов, сборов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</si>
  <si>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</si>
  <si>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субсидии</t>
  </si>
  <si>
    <t>Реализация мероприятий перечня проектов народных инициатив</t>
  </si>
  <si>
    <t>Закупка товаров, работ и услуг для государственных (муниципальных) нужд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</si>
  <si>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</si>
  <si>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</si>
  <si>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спорта, физической культуры и туризма</t>
  </si>
  <si>
    <t>5300000000</t>
  </si>
  <si>
    <t>5301000000</t>
  </si>
  <si>
    <t>5301097000</t>
  </si>
  <si>
    <t>Поддержка дорожного хозяйства</t>
  </si>
  <si>
    <t>3100000000</t>
  </si>
  <si>
    <t>Мероприятия в области градостроительной деятельности</t>
  </si>
  <si>
    <t xml:space="preserve"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 </t>
  </si>
  <si>
    <t xml:space="preserve">Прочая закупка товаров, работ, услуг </t>
  </si>
  <si>
    <t>Прочие доходы от компенсации затрат бюджетов сельских поселений</t>
  </si>
  <si>
    <t>291</t>
  </si>
  <si>
    <t>293</t>
  </si>
  <si>
    <t>292</t>
  </si>
  <si>
    <t>296</t>
  </si>
  <si>
    <t>Мероприятия в области жилищного хозяйства</t>
  </si>
  <si>
    <t>3504800000</t>
  </si>
  <si>
    <t>Субсидии бюджетам бюджетной системы Российской Федерации</t>
  </si>
  <si>
    <t>227</t>
  </si>
  <si>
    <t>346</t>
  </si>
  <si>
    <t>349</t>
  </si>
  <si>
    <t>услуги транспорта</t>
  </si>
  <si>
    <t>222</t>
  </si>
  <si>
    <t>Доходы от уплаты акцизов на дизельное топливо, зачисляемые в консолидированные бюджеты субьектов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</si>
  <si>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субьектов РФ</t>
  </si>
  <si>
    <t>Доходы от уплаты акцизов на автомобильный бензин, производимый на территории РФ, зачисляемые в консолидированные бюджеты субьектов РФ</t>
  </si>
  <si>
    <t>Доходы от уплаты акцизов на прямогонный бензин, производимый на территории РФ, зачисляемые в консолидированные бюджеты субьектов РФ</t>
  </si>
  <si>
    <t xml:space="preserve">Прогноз доходов </t>
  </si>
  <si>
    <t>Социальные пособия и компенсации персоналу в денежной форме</t>
  </si>
  <si>
    <t>266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</si>
  <si>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</si>
  <si>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</si>
  <si>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343</t>
  </si>
  <si>
    <t>Обеспечение первичных мер пожарной безопасности</t>
  </si>
  <si>
    <t>Приобретение средств пожаротушения и предупреждения пожаров, оборудование водонапорных башен приспособлением для забора воды в любое время года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</si>
  <si>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</si>
  <si>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Увеличение стоимости  основных средств</t>
  </si>
  <si>
    <t>Увеличение стоимости строительных материалов</t>
  </si>
  <si>
    <t>344</t>
  </si>
  <si>
    <t>7000000000</t>
  </si>
  <si>
    <t>Пенсии, пособия, выплачиваемые работодателями, нанимателями бывшим работникам в денежной форме</t>
  </si>
  <si>
    <t>264</t>
  </si>
  <si>
    <t>Межбюджетные трансферты на осуществление полномочий поселения по осуществлению внешнего муниципального финансового контроля</t>
  </si>
  <si>
    <t xml:space="preserve">Сумма </t>
  </si>
  <si>
    <t>Муниципальная программа  «Снижение рисков и смягчение последствий чрезвычайных ситуаций природного и техногенного характера, обеспечение пожарной безопасности, безопасности на водных объектах на территории Лоховского муниципального образования в 2020-2022 годах»</t>
  </si>
  <si>
    <t>Обеспечение безопасности дорожного движения на автомобильных дорогах общего пользования местного значения</t>
  </si>
  <si>
    <t>Ремонт и содержание автомобильных дорог общего пользования местного значения</t>
  </si>
  <si>
    <t xml:space="preserve"> Организация уличного освещения 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</si>
  <si>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</si>
  <si>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</si>
  <si>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Прогноз доходов на 2022, руб.</t>
  </si>
  <si>
    <t>Закупка товаров, работ, услуг в целях капитального ремонта государственного (муниципального) имущества</t>
  </si>
  <si>
    <t>Приобретение и установка дорожных знаков</t>
  </si>
  <si>
    <t>Налоги, пошлины и сборы</t>
  </si>
  <si>
    <t>Страхование</t>
  </si>
  <si>
    <t>Иные выплаты текущего характера физическим лицам</t>
  </si>
  <si>
    <t>Приобретение указателей "Забора воды, "Водонапорная башня, "Пожарный водоем"</t>
  </si>
  <si>
    <t>Приобретение пожарных извещателей(в подведомственны объектах и в местах прроживания семей, находящихся в социальноопасном положении) простые, с GSM модулем</t>
  </si>
  <si>
    <t>Содержание в исправном состоянии источников наружного противопожарного водоснабжения (пожарный гидрант, водонапорная башня, пожарный водоём – ремонт, строительство) и содержание свободного подъезда к ним пожарной и водовозной техники для забора воды в любое время года</t>
  </si>
  <si>
    <t>Прохождение курсов пожарно-технического минимума для руководителей и ответственных за пожарную безопасность.</t>
  </si>
  <si>
    <t>7000100000</t>
  </si>
  <si>
    <t>Оснащение оборудованием и необходимым для него программным обеспечением, а так же материальными ценностями и  (или ) материальными запасами для их  изготовления в рамках областной субсидии "Развитие домов культуры"</t>
  </si>
  <si>
    <t>7000107002</t>
  </si>
  <si>
    <t>Содержание зданий и помещений, закрепленных за учреждениями культуры, на праве оперативного управления</t>
  </si>
  <si>
    <t>7000107003</t>
  </si>
  <si>
    <t xml:space="preserve">Прочая закупка товаров, работ и услуг </t>
  </si>
  <si>
    <t>Создание условий для улучшения качества услуг предоставляемых учреждениями культуры населению</t>
  </si>
  <si>
    <t>7000207004</t>
  </si>
  <si>
    <t xml:space="preserve">Обеспечение условий для использования информационных технологий в деятельности учреждений </t>
  </si>
  <si>
    <t>7000200000</t>
  </si>
  <si>
    <t>Обеспечение проведения праздничных, памятных, иных культурно-массовых мероприятий</t>
  </si>
  <si>
    <t>7000207005</t>
  </si>
  <si>
    <t>Приобретение (перезарядка ) огнетушителей в МКУК КДЦ "Лоховского СП"</t>
  </si>
  <si>
    <t>Обеспечение условий для повышения профессионального уровня работников культуры</t>
  </si>
  <si>
    <t>7000207006</t>
  </si>
  <si>
    <t>000 1 00 00000 00 0000 000</t>
  </si>
  <si>
    <t>000 1 01 00000 00 0000 000</t>
  </si>
  <si>
    <t>000 1 01 02000 00 0000 000</t>
  </si>
  <si>
    <t>000 1 01 02010 01 0000 110</t>
  </si>
  <si>
    <t>000 1 01 02020 01 0000 110</t>
  </si>
  <si>
    <t>000 1 01 02030 01 0000 110</t>
  </si>
  <si>
    <t>000 1 03 00000 00 0000 000</t>
  </si>
  <si>
    <t>000 1 03 02231 01 0000 110</t>
  </si>
  <si>
    <t>000 1 03 02241 01 0000 110</t>
  </si>
  <si>
    <t>000 1 03 02251 01 0000 110</t>
  </si>
  <si>
    <t>000 1 03 02261 01 0000 110</t>
  </si>
  <si>
    <t>000 1 05 00000 00 0000 000</t>
  </si>
  <si>
    <t>000 1 05 03010 01 0000 110</t>
  </si>
  <si>
    <t>000 1 06 00000 00 0000 000</t>
  </si>
  <si>
    <t>000 1 06 01030 00 0000 000</t>
  </si>
  <si>
    <t>000 1 06 01030 10 0000 110</t>
  </si>
  <si>
    <t>000 1 06 06000 00 0000 110</t>
  </si>
  <si>
    <t>000 1 06 06033 10 0000 110</t>
  </si>
  <si>
    <t>000 1 06 06043 10 0000 110</t>
  </si>
  <si>
    <t>000 1 11 00000 00 0000 000</t>
  </si>
  <si>
    <t>000 1 11 05025 10 0000 120</t>
  </si>
  <si>
    <t>000 1 11 05035 10 0000 120</t>
  </si>
  <si>
    <t>000 1 13 00000 00 0000 000</t>
  </si>
  <si>
    <t>000 1 13 01995 10 0000 130</t>
  </si>
  <si>
    <t>000 1 13 01995 10 0001 130</t>
  </si>
  <si>
    <t>000 1 13 02995 10 0000 130</t>
  </si>
  <si>
    <t>000 1 16 00000 00 0000 000</t>
  </si>
  <si>
    <t>000 1 16 07090 10 0000 140</t>
  </si>
  <si>
    <t>000 2 00 00000 00 0000 000</t>
  </si>
  <si>
    <t>000 2 02 00000 00 0000 000</t>
  </si>
  <si>
    <t>000 2 02 20000 00 0000 150</t>
  </si>
  <si>
    <t>000 2 02 29999 10 0000 150</t>
  </si>
  <si>
    <t>000 2 02 30000 00 0000 150</t>
  </si>
  <si>
    <t>000 2 02 30024 10 0000 150</t>
  </si>
  <si>
    <t>000 2 02 35118 10 0000 150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</si>
  <si>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</si>
  <si>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</si>
  <si>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70001S2100</t>
  </si>
  <si>
    <t>295</t>
  </si>
  <si>
    <t>Другие экономические санкции</t>
  </si>
  <si>
    <t>247</t>
  </si>
  <si>
    <t>Приобретение энергетических ресурсов</t>
  </si>
  <si>
    <t>Закупка энергетических ресурсов </t>
  </si>
  <si>
    <t>Закупка энергетических ресурсов</t>
  </si>
  <si>
    <t>Содержание и обслуживание пожарного автомобиля</t>
  </si>
  <si>
    <t>Муниципальная программа «Чистая вода на 2019-2024 годы»</t>
  </si>
  <si>
    <t xml:space="preserve">«Развитие культуры в Лоховском сельском поселении» на 2021-2024 годы  </t>
  </si>
  <si>
    <t>Обеспечение населения и учреждений социальной сферы  качественной питьевой водой, соответствующей установленным требованиям гигиенической безопасности</t>
  </si>
  <si>
    <t>9600000000</t>
  </si>
  <si>
    <t>9600700000</t>
  </si>
  <si>
    <t>Муниципальная программа "Развитие дорожного хозяйства на территории Лоховского муниципального образования на 2022-2024 годы"</t>
  </si>
  <si>
    <t>Обеспечение деятельности органов местного самоуправления</t>
  </si>
  <si>
    <t>Материально-техническое и финансовое обеспечение деятельности органов местного самоуправления</t>
  </si>
  <si>
    <t>0210000000</t>
  </si>
  <si>
    <t>Местная администрация</t>
  </si>
  <si>
    <t>Расходы на выплаты по оплате труда работников муниципальных органов</t>
  </si>
  <si>
    <t>Финансовой обеспечение  выполнения функций  муниципальных органов</t>
  </si>
  <si>
    <t>0210200000</t>
  </si>
  <si>
    <t>0210220190</t>
  </si>
  <si>
    <t>0210100000</t>
  </si>
  <si>
    <t>0210173150</t>
  </si>
  <si>
    <t>Осуществление отдельных полномочий по учету средств резервного фонда</t>
  </si>
  <si>
    <t>Резервный фонд администрации Лоховского  поселения</t>
  </si>
  <si>
    <t>0500110400</t>
  </si>
  <si>
    <t>0500100000</t>
  </si>
  <si>
    <t>0210151180</t>
  </si>
  <si>
    <t>Градостроительная деятельность Лоховского сельского поселения, мероприятия по землеустройству</t>
  </si>
  <si>
    <t>Межевание, установление границ на местности</t>
  </si>
  <si>
    <t>3400110930</t>
  </si>
  <si>
    <t>3400100000</t>
  </si>
  <si>
    <t>Деятельность в области жилищно-коммунального хозяйства</t>
  </si>
  <si>
    <t>Расходы, связанные с водоснабжением населения</t>
  </si>
  <si>
    <t>3500211200</t>
  </si>
  <si>
    <t>Организация электро-, тепло- и водоснабжения населения, водоотведения в границах поселения</t>
  </si>
  <si>
    <t>3500200000</t>
  </si>
  <si>
    <t>Муниципальная программа «Развитие жилищно-коммунального хозяйства на территории Лоховского муниципального образования» на 2021-2023 годы</t>
  </si>
  <si>
    <t>8100000000</t>
  </si>
  <si>
    <t>Подпрограмма «Модернизация объектов коммунальной инфраструктуры Лоховского муниципального образования» на 2021-2023 годы</t>
  </si>
  <si>
    <t>8110000000</t>
  </si>
  <si>
    <t xml:space="preserve">
Модернизация, строительство, реконструкция, ремонт и содержание объектов водоснабжения и теплоснабжения Лоховского сельского поселения</t>
  </si>
  <si>
    <t>8110100000</t>
  </si>
  <si>
    <t>Разработка экологической документации для производственной площадки котельной с. Лохово</t>
  </si>
  <si>
    <t>8110107003</t>
  </si>
  <si>
    <t>Деятельность в области благоустройства территории муниципального образования</t>
  </si>
  <si>
    <t>Уличное освещение</t>
  </si>
  <si>
    <t>35003S2370</t>
  </si>
  <si>
    <t>Прочие мероприятия по благоустройству  поселений</t>
  </si>
  <si>
    <t>Подготовка (повышение квалификации) кадров</t>
  </si>
  <si>
    <t>Повышение качества подготовки и уровня квалификации кадров</t>
  </si>
  <si>
    <t>Организация повышения квалификации выборных должностных лиц местного самоуправления, муниципальных служащих и работников муниципальных учреждений</t>
  </si>
  <si>
    <t>4300100000</t>
  </si>
  <si>
    <t>4300113000</t>
  </si>
  <si>
    <t>Деятельность в области культуры</t>
  </si>
  <si>
    <t>Организация досуга и обеспечение жителей поселения услугами организаций культуры</t>
  </si>
  <si>
    <t>Расходы на обеспечение деятельности муниципальных учреждений</t>
  </si>
  <si>
    <t>4000100000</t>
  </si>
  <si>
    <t>4000120290</t>
  </si>
  <si>
    <t>40001S2370</t>
  </si>
  <si>
    <t>96007S2500</t>
  </si>
  <si>
    <t>4900114000</t>
  </si>
  <si>
    <t>4900100000</t>
  </si>
  <si>
    <t>0400110300</t>
  </si>
  <si>
    <t>5200115100</t>
  </si>
  <si>
    <t>5200100000</t>
  </si>
  <si>
    <t>Предоставление межбюджетных трансфертов</t>
  </si>
  <si>
    <t>Межбюджетные трансферты на осуществление части полномочий поселения по исполнению бюджета</t>
  </si>
  <si>
    <t>Межбюджетные трансферты на осуществление части полномочий по ЖКХ</t>
  </si>
  <si>
    <t>5200115200</t>
  </si>
  <si>
    <t>5200115300</t>
  </si>
  <si>
    <t>Управление муниципальным долгом</t>
  </si>
  <si>
    <t>Исполнение долговых обязательств</t>
  </si>
  <si>
    <t>0400100000</t>
  </si>
  <si>
    <t>Процентные платежи по муниципальным долговым обязательствам</t>
  </si>
  <si>
    <t>Деятельность в области дополнительного пенсионного обеспечения</t>
  </si>
  <si>
    <t>Выплата пенсии за выслугу лет гражданам, замещавшим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</si>
  <si>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Приобретение автономного резервного источника электроснабжения</t>
  </si>
  <si>
    <t>Приобретение специализированной техники  для водоснабжения населения.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</si>
  <si>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</si>
  <si>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материальных и нематериальных активов  </t>
  </si>
  <si>
    <t>000 1 14 00000 00 0000 000</t>
  </si>
  <si>
    <t>000 1 14 02053 10 0000 410</t>
  </si>
  <si>
    <t xml:space="preserve">Прогнозируемые доходы бюджета Лоховского  сельского поселения на 2022 год  РД от 26.07.2022 № </t>
  </si>
  <si>
    <t>Деятельность в области национальной безопасности и правоохранительной деятельности</t>
  </si>
  <si>
    <t xml:space="preserve">Обеспечение первичных мер пожарной безопасности </t>
  </si>
  <si>
    <t xml:space="preserve">Финансовое обеспечение первичных мер пожарной безопасности в границах населенных пунктов поселений </t>
  </si>
  <si>
    <t>Расходы, связанные с теплоснабжением населения</t>
  </si>
  <si>
    <t>3500211100</t>
  </si>
  <si>
    <t>исполнено</t>
  </si>
  <si>
    <t>% исполнения</t>
  </si>
  <si>
    <t>Приложение №1 к постановлению</t>
  </si>
  <si>
    <t>Администрации Лоховского</t>
  </si>
  <si>
    <t>муниципального образования</t>
  </si>
  <si>
    <t>от 27.10.2022 №99</t>
  </si>
  <si>
    <t>план</t>
  </si>
  <si>
    <t>Приложение №2 к постановлению</t>
  </si>
  <si>
    <r>
      <t>Исполнение расходов бюджетных ассигнований по разделам, подразделам, целевым статьям и видам расходов бюджета в ведомственной структуре расходов бюджета Лоховского сельского поселения за 9 месяцев 2022 года</t>
    </r>
    <r>
      <rPr>
        <b/>
        <sz val="12"/>
        <rFont val="Times New Roman"/>
        <family val="1"/>
      </rPr>
      <t xml:space="preserve"> </t>
    </r>
  </si>
  <si>
    <t>от 27.10.2022 № 99</t>
  </si>
  <si>
    <t>учреждений культуры</t>
  </si>
  <si>
    <t>Обеспечение функционирования 
учреждений культуры</t>
  </si>
  <si>
    <t>Приложение №3 к постановлению</t>
  </si>
  <si>
    <r>
      <t>Исполнение расходов бюджетных ассигнований по разделам, подразделам, целевым статьям и группам видов расходов классификации расходов 
бюджетов Лоховского сельского поселения  за 9 месяцев 2022 года</t>
    </r>
    <r>
      <rPr>
        <b/>
        <sz val="12"/>
        <rFont val="Times New Roman"/>
        <family val="1"/>
      </rPr>
      <t xml:space="preserve"> </t>
    </r>
  </si>
  <si>
    <r>
      <t>Исполнение бюджетных ассигнований по разделам и подразделам классификации расходов бюджетов  за 9 месяцев 2022 года</t>
    </r>
    <r>
      <rPr>
        <b/>
        <sz val="12"/>
        <rFont val="Times New Roman"/>
        <family val="1"/>
      </rPr>
      <t xml:space="preserve"> </t>
    </r>
  </si>
  <si>
    <t>Код классификации бюджета</t>
  </si>
  <si>
    <t>Приложение № 4 к постановлению</t>
  </si>
  <si>
    <t>Приложение №5 к постановлению</t>
  </si>
  <si>
    <t>Отчет об исполнении бюджета за 9 месяцев  2022 года по распределению бюджетных ассигнований на реализацию муниципальных программ Лоховского муниципального образования на 2022 год</t>
  </si>
  <si>
    <t>Муниципальная программа "Развитие дорожного хозяйства на территории Лоховского муниципального образования на 2019-2021 годы"</t>
  </si>
  <si>
    <t>1 477,9</t>
  </si>
  <si>
    <t xml:space="preserve">план </t>
  </si>
  <si>
    <t>План</t>
  </si>
  <si>
    <t>Исполнено</t>
  </si>
  <si>
    <t>000 01 05 00 00 00 0000 500</t>
  </si>
  <si>
    <t>000 01 05 02 00 00 0000 500</t>
  </si>
  <si>
    <t>000 01 05 00 00 00 0000 600</t>
  </si>
  <si>
    <t>План  год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</si>
  <si>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</si>
  <si>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</si>
  <si>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</si>
  <si>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кредитов  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</si>
  <si>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</si>
  <si>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</si>
  <si>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</si>
  <si>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</si>
  <si>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</si>
  <si>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910 01 03 00 00 00 0000 000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</si>
  <si>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</si>
  <si>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</si>
  <si>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</si>
  <si>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910 01 03 00 00 05 0000 710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</si>
  <si>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</si>
  <si>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</si>
  <si>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910 01 03 00 00 05 0000 810</t>
  </si>
  <si>
    <t>Увеличение прочих остатков  средств бюджетов</t>
  </si>
  <si>
    <t>Приложение № 6 к постановлению</t>
  </si>
  <si>
    <t>«Развитие культуры в Лоховском сельском поселении» на 2021-2024 годы</t>
  </si>
  <si>
    <t>1. Размер бюджетных ассигнований резервного фонда</t>
  </si>
  <si>
    <t xml:space="preserve">2. Распределение бюджетных ассигнований резервного фонда на 01.10.2022 г., в т.ч.:  </t>
  </si>
  <si>
    <t>3. Фактическое использование средств резервного фонда на 01.10.2022 г.</t>
  </si>
  <si>
    <t>4. Нераспределенный остаток бюджетных ассигнований резервного фонда на 01.10.2022 г.</t>
  </si>
  <si>
    <t>Отчет об использовании бюджетных ассигнований резервного фонда Лоховского сельского поселения  за  9 месяцев 2022 года</t>
  </si>
  <si>
    <t>№ п.п.</t>
  </si>
  <si>
    <t>Жилищно- коммунальное хозяйство  АЧРМО</t>
  </si>
  <si>
    <t>Финансовое управление АЧРМО</t>
  </si>
  <si>
    <t>Контрольно-счетная палата АЧРМО</t>
  </si>
  <si>
    <t>Итого:</t>
  </si>
  <si>
    <t>Приложение № 7 к постановлению</t>
  </si>
  <si>
    <t>Отчет об исполнении  за 9 месяцев 2022 года иных межбюджетных трансфертов из бюджета Лоховского сельского поселения на осуществление части полномочий по решению вопросов местного значения в соответствии с заключенными соглашениями на 2022 год</t>
  </si>
  <si>
    <t>Муниципальная программа «Развитие дорожного хозяйства на территории Лоховского муниципального образования на 2022-2024 годы»</t>
  </si>
  <si>
    <t>Сумма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</si>
</sst>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&quot;Истина&quot;;&quot;Истина&quot;;&quot;Ложь&quot;"/>
    <numFmt numFmtId="179" formatCode="#,##0.0"/>
    <numFmt numFmtId="180" formatCode="0.0"/>
    <numFmt numFmtId="181" formatCode="0.0000"/>
    <numFmt numFmtId="182" formatCode="#,##0_ ;[Red]\-#,##0\ "/>
    <numFmt numFmtId="183" formatCode="#,##0.0_ ;[Red]\-#,##0.0\ "/>
    <numFmt numFmtId="184" formatCode="#,##0.00_ ;[Red]\-#,##0.00\ "/>
    <numFmt numFmtId="185" formatCode="#,##0.00_р_."/>
    <numFmt numFmtId="186" formatCode="0.00000"/>
    <numFmt numFmtId="187" formatCode="0.000000"/>
    <numFmt numFmtId="188" formatCode="#,##0.0_р_."/>
    <numFmt numFmtId="189" formatCode="#,##0.00000"/>
    <numFmt numFmtId="190" formatCode="###\ ###\ ###\ ###\ ##0.0"/>
    <numFmt numFmtId="191" formatCode="000"/>
    <numFmt numFmtId="192" formatCode="0.0000000"/>
    <numFmt numFmtId="193" formatCode="00;[Red]\-00;&quot;&quot;"/>
    <numFmt numFmtId="194" formatCode="0000000000;[Red]\-0000000000;&quot;&quot;"/>
    <numFmt numFmtId="195" formatCode="000;[Red]\-000;&quot;&quot;"/>
    <numFmt numFmtId="196" formatCode="&quot;Да&quot;;&quot;Да&quot;;&quot;Нет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;[Red]0"/>
    <numFmt numFmtId="201" formatCode="0000000;[Red]\-0000000;&quot;&quot;"/>
    <numFmt numFmtId="202" formatCode="#,##0.00;[Red]\-#,##0.00;0.00"/>
    <numFmt numFmtId="203" formatCode="#,##0.0;[Red]\-#,##0.0;0.0"/>
    <numFmt numFmtId="204" formatCode="####\ ###\ ###\ ###\ ##0.0"/>
    <numFmt numFmtId="205" formatCode="#####\ ###\ ###\ ###\ ##0.0"/>
    <numFmt numFmtId="206" formatCode="######\ ###\ ###\ ###\ ##0.0"/>
    <numFmt numFmtId="207" formatCode="#######\ ###\ ###\ ###\ ##0.0"/>
    <numFmt numFmtId="208" formatCode="########\ ###\ ###\ ###\ ##0.0"/>
    <numFmt numFmtId="209" formatCode="#########\ ###\ ###\ ###\ ##0.0"/>
    <numFmt numFmtId="210" formatCode="##########\ ###\ ###\ ###\ ##0.0"/>
    <numFmt numFmtId="211" formatCode="[$-FC19]d\ mmmm\ yyyy\ &quot;г.&quot;"/>
    <numFmt numFmtId="212" formatCode="#,##0;[Red]\-#,##0;0"/>
    <numFmt numFmtId="213" formatCode="#,##0.000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12"/>
      <color indexed="59"/>
      <name val="Times New Roman"/>
      <family val="1"/>
    </font>
    <font>
      <b/>
      <sz val="10"/>
      <color indexed="59"/>
      <name val="Times New Roman"/>
      <family val="1"/>
    </font>
    <font>
      <sz val="10"/>
      <color indexed="59"/>
      <name val="Times New Roman"/>
      <family val="1"/>
    </font>
    <font>
      <b/>
      <sz val="9"/>
      <color indexed="59"/>
      <name val="Times New Roman"/>
      <family val="1"/>
    </font>
    <font>
      <sz val="9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63"/>
      <name val="Times New Roman"/>
      <family val="1"/>
    </font>
    <font>
      <b/>
      <sz val="10"/>
      <color indexed="8"/>
      <name val="Arial"/>
      <family val="2"/>
    </font>
    <font>
      <sz val="10"/>
      <color indexed="63"/>
      <name val="Times New Roman"/>
      <family val="1"/>
    </font>
    <font>
      <b/>
      <sz val="10"/>
      <color rgb="FF000000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9"/>
      <color rgb="FF333333"/>
      <name val="Times New Roman"/>
      <family val="1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63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27" fillId="0" borderId="0" xfId="67" applyFont="1" applyFill="1" applyAlignment="1">
      <alignment/>
      <protection/>
    </xf>
    <xf numFmtId="0" fontId="26" fillId="0" borderId="0" xfId="67" applyFont="1" applyFill="1">
      <alignment/>
      <protection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1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49" fontId="24" fillId="0" borderId="0" xfId="0" applyNumberFormat="1" applyFont="1" applyFill="1" applyAlignment="1">
      <alignment horizontal="right" vertical="center"/>
    </xf>
    <xf numFmtId="1" fontId="36" fillId="0" borderId="0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25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1" fontId="27" fillId="0" borderId="0" xfId="0" applyNumberFormat="1" applyFont="1" applyFill="1" applyAlignment="1">
      <alignment/>
    </xf>
    <xf numFmtId="0" fontId="35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1" fontId="40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1" fontId="42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horizontal="center" vertical="center"/>
    </xf>
    <xf numFmtId="0" fontId="30" fillId="0" borderId="0" xfId="67" applyFont="1" applyFill="1" applyBorder="1" applyAlignment="1">
      <alignment horizontal="center" vertical="center"/>
      <protection/>
    </xf>
    <xf numFmtId="0" fontId="30" fillId="0" borderId="0" xfId="67" applyFont="1" applyFill="1" applyBorder="1">
      <alignment/>
      <protection/>
    </xf>
    <xf numFmtId="0" fontId="26" fillId="0" borderId="0" xfId="67" applyFont="1" applyFill="1" applyBorder="1">
      <alignment/>
      <protection/>
    </xf>
    <xf numFmtId="0" fontId="30" fillId="0" borderId="0" xfId="67" applyFont="1" applyFill="1" applyBorder="1" applyAlignment="1">
      <alignment wrapText="1"/>
      <protection/>
    </xf>
    <xf numFmtId="0" fontId="27" fillId="0" borderId="0" xfId="67" applyFont="1" applyFill="1" applyBorder="1" applyAlignment="1">
      <alignment horizontal="left" wrapText="1" indent="1"/>
      <protection/>
    </xf>
    <xf numFmtId="0" fontId="31" fillId="0" borderId="0" xfId="67" applyFont="1" applyFill="1" applyBorder="1" applyAlignment="1">
      <alignment wrapText="1"/>
      <protection/>
    </xf>
    <xf numFmtId="0" fontId="26" fillId="0" borderId="0" xfId="67" applyFont="1" applyFill="1" applyBorder="1" applyAlignment="1">
      <alignment horizontal="center" vertical="center"/>
      <protection/>
    </xf>
    <xf numFmtId="0" fontId="32" fillId="0" borderId="0" xfId="67" applyFont="1" applyFill="1" applyBorder="1" applyAlignment="1">
      <alignment horizontal="center" vertical="center"/>
      <protection/>
    </xf>
    <xf numFmtId="0" fontId="30" fillId="0" borderId="0" xfId="67" applyFont="1" applyFill="1" applyBorder="1" applyAlignment="1">
      <alignment horizontal="center" vertical="center" wrapText="1"/>
      <protection/>
    </xf>
    <xf numFmtId="0" fontId="32" fillId="0" borderId="0" xfId="67" applyFont="1" applyFill="1" applyBorder="1" applyAlignment="1">
      <alignment horizontal="left"/>
      <protection/>
    </xf>
    <xf numFmtId="3" fontId="26" fillId="0" borderId="0" xfId="67" applyNumberFormat="1" applyFont="1" applyFill="1" applyBorder="1">
      <alignment/>
      <protection/>
    </xf>
    <xf numFmtId="9" fontId="26" fillId="0" borderId="0" xfId="67" applyNumberFormat="1" applyFont="1" applyFill="1" applyBorder="1">
      <alignment/>
      <protection/>
    </xf>
    <xf numFmtId="0" fontId="32" fillId="0" borderId="0" xfId="67" applyFont="1" applyFill="1" applyBorder="1">
      <alignment/>
      <protection/>
    </xf>
    <xf numFmtId="0" fontId="26" fillId="0" borderId="0" xfId="67" applyNumberFormat="1" applyFont="1" applyFill="1" applyBorder="1">
      <alignment/>
      <protection/>
    </xf>
    <xf numFmtId="4" fontId="26" fillId="0" borderId="0" xfId="67" applyNumberFormat="1" applyFont="1" applyFill="1" applyBorder="1">
      <alignment/>
      <protection/>
    </xf>
    <xf numFmtId="0" fontId="30" fillId="0" borderId="0" xfId="0" applyFont="1" applyFill="1" applyBorder="1" applyAlignment="1">
      <alignment/>
    </xf>
    <xf numFmtId="182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82" fontId="29" fillId="0" borderId="11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horizontal="center" vertical="center"/>
    </xf>
    <xf numFmtId="4" fontId="38" fillId="0" borderId="11" xfId="0" applyNumberFormat="1" applyFont="1" applyFill="1" applyBorder="1" applyAlignment="1">
      <alignment horizontal="center" vertical="center"/>
    </xf>
    <xf numFmtId="184" fontId="29" fillId="0" borderId="11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wrapText="1"/>
    </xf>
    <xf numFmtId="0" fontId="34" fillId="24" borderId="11" xfId="0" applyFont="1" applyFill="1" applyBorder="1" applyAlignment="1">
      <alignment horizontal="center" vertical="center" wrapText="1"/>
    </xf>
    <xf numFmtId="1" fontId="34" fillId="24" borderId="11" xfId="0" applyNumberFormat="1" applyFont="1" applyFill="1" applyBorder="1" applyAlignment="1">
      <alignment horizontal="center" vertical="center" wrapText="1"/>
    </xf>
    <xf numFmtId="3" fontId="29" fillId="24" borderId="11" xfId="0" applyNumberFormat="1" applyFont="1" applyFill="1" applyBorder="1" applyAlignment="1" applyProtection="1">
      <alignment horizontal="center" vertical="center" wrapText="1"/>
      <protection/>
    </xf>
    <xf numFmtId="3" fontId="29" fillId="0" borderId="11" xfId="0" applyNumberFormat="1" applyFont="1" applyFill="1" applyBorder="1" applyAlignment="1" applyProtection="1">
      <alignment horizontal="center" vertical="center" wrapText="1"/>
      <protection/>
    </xf>
    <xf numFmtId="3" fontId="36" fillId="24" borderId="11" xfId="0" applyNumberFormat="1" applyFont="1" applyFill="1" applyBorder="1" applyAlignment="1" applyProtection="1">
      <alignment horizontal="center" vertical="center" wrapText="1"/>
      <protection/>
    </xf>
    <xf numFmtId="3" fontId="29" fillId="0" borderId="11" xfId="0" applyNumberFormat="1" applyFont="1" applyFill="1" applyBorder="1" applyAlignment="1" applyProtection="1">
      <alignment horizontal="center" vertical="center" wrapText="1"/>
      <protection/>
    </xf>
    <xf numFmtId="184" fontId="29" fillId="0" borderId="0" xfId="0" applyNumberFormat="1" applyFont="1" applyFill="1" applyBorder="1" applyAlignment="1">
      <alignment horizontal="center" vertical="center"/>
    </xf>
    <xf numFmtId="184" fontId="36" fillId="0" borderId="0" xfId="0" applyNumberFormat="1" applyFont="1" applyFill="1" applyBorder="1" applyAlignment="1">
      <alignment horizontal="center" vertical="center"/>
    </xf>
    <xf numFmtId="184" fontId="38" fillId="0" borderId="0" xfId="0" applyNumberFormat="1" applyFont="1" applyFill="1" applyBorder="1" applyAlignment="1">
      <alignment horizontal="center" vertical="center"/>
    </xf>
    <xf numFmtId="183" fontId="29" fillId="0" borderId="0" xfId="0" applyNumberFormat="1" applyFont="1" applyFill="1" applyBorder="1" applyAlignment="1">
      <alignment horizontal="center" vertical="center"/>
    </xf>
    <xf numFmtId="179" fontId="38" fillId="0" borderId="0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 applyProtection="1">
      <alignment vertical="center" wrapText="1"/>
      <protection/>
    </xf>
    <xf numFmtId="3" fontId="36" fillId="0" borderId="11" xfId="0" applyNumberFormat="1" applyFont="1" applyFill="1" applyBorder="1" applyAlignment="1" applyProtection="1">
      <alignment vertical="center" wrapText="1"/>
      <protection/>
    </xf>
    <xf numFmtId="3" fontId="39" fillId="0" borderId="11" xfId="0" applyNumberFormat="1" applyFont="1" applyFill="1" applyBorder="1" applyAlignment="1" applyProtection="1">
      <alignment vertical="center" wrapText="1"/>
      <protection/>
    </xf>
    <xf numFmtId="3" fontId="39" fillId="0" borderId="11" xfId="0" applyNumberFormat="1" applyFont="1" applyFill="1" applyBorder="1" applyAlignment="1" applyProtection="1">
      <alignment vertical="center" wrapText="1"/>
      <protection/>
    </xf>
    <xf numFmtId="3" fontId="35" fillId="0" borderId="11" xfId="0" applyNumberFormat="1" applyFont="1" applyFill="1" applyBorder="1" applyAlignment="1" applyProtection="1">
      <alignment vertical="center" wrapText="1"/>
      <protection/>
    </xf>
    <xf numFmtId="3" fontId="44" fillId="0" borderId="11" xfId="0" applyNumberFormat="1" applyFont="1" applyFill="1" applyBorder="1" applyAlignment="1" applyProtection="1">
      <alignment vertical="center" wrapText="1"/>
      <protection/>
    </xf>
    <xf numFmtId="182" fontId="38" fillId="0" borderId="11" xfId="0" applyNumberFormat="1" applyFont="1" applyFill="1" applyBorder="1" applyAlignment="1">
      <alignment horizontal="center" vertical="center"/>
    </xf>
    <xf numFmtId="3" fontId="35" fillId="0" borderId="11" xfId="0" applyNumberFormat="1" applyFont="1" applyFill="1" applyBorder="1" applyAlignment="1" applyProtection="1">
      <alignment vertical="center" wrapText="1"/>
      <protection/>
    </xf>
    <xf numFmtId="3" fontId="29" fillId="0" borderId="11" xfId="0" applyNumberFormat="1" applyFont="1" applyFill="1" applyBorder="1" applyAlignment="1" applyProtection="1">
      <alignment vertical="center" wrapText="1"/>
      <protection/>
    </xf>
    <xf numFmtId="3" fontId="29" fillId="24" borderId="11" xfId="0" applyNumberFormat="1" applyFont="1" applyFill="1" applyBorder="1" applyAlignment="1" applyProtection="1">
      <alignment horizontal="center" vertical="center" wrapText="1"/>
      <protection/>
    </xf>
    <xf numFmtId="3" fontId="36" fillId="0" borderId="11" xfId="0" applyNumberFormat="1" applyFont="1" applyFill="1" applyBorder="1" applyAlignment="1" applyProtection="1">
      <alignment vertical="center" wrapText="1"/>
      <protection/>
    </xf>
    <xf numFmtId="3" fontId="36" fillId="24" borderId="11" xfId="0" applyNumberFormat="1" applyFont="1" applyFill="1" applyBorder="1" applyAlignment="1" applyProtection="1">
      <alignment horizontal="center" vertical="center" wrapText="1"/>
      <protection/>
    </xf>
    <xf numFmtId="182" fontId="36" fillId="0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67" applyFont="1" applyFill="1" applyBorder="1" applyAlignment="1">
      <alignment horizontal="left" wrapText="1" indent="1"/>
      <protection/>
    </xf>
    <xf numFmtId="0" fontId="26" fillId="0" borderId="0" xfId="67" applyFont="1" applyFill="1" applyBorder="1" applyAlignment="1">
      <alignment wrapText="1"/>
      <protection/>
    </xf>
    <xf numFmtId="0" fontId="33" fillId="0" borderId="0" xfId="0" applyFont="1" applyAlignment="1">
      <alignment/>
    </xf>
    <xf numFmtId="180" fontId="32" fillId="0" borderId="0" xfId="67" applyNumberFormat="1" applyFont="1" applyFill="1" applyBorder="1" applyAlignment="1">
      <alignment horizontal="center"/>
      <protection/>
    </xf>
    <xf numFmtId="0" fontId="33" fillId="0" borderId="0" xfId="67" applyFont="1" applyFill="1" applyBorder="1" applyAlignment="1">
      <alignment vertical="center" wrapText="1"/>
      <protection/>
    </xf>
    <xf numFmtId="49" fontId="32" fillId="0" borderId="0" xfId="67" applyNumberFormat="1" applyFont="1" applyFill="1" applyBorder="1" applyAlignment="1">
      <alignment horizontal="center" vertical="center"/>
      <protection/>
    </xf>
    <xf numFmtId="180" fontId="49" fillId="0" borderId="0" xfId="67" applyNumberFormat="1" applyFont="1" applyFill="1" applyBorder="1">
      <alignment/>
      <protection/>
    </xf>
    <xf numFmtId="180" fontId="26" fillId="0" borderId="0" xfId="67" applyNumberFormat="1" applyFont="1" applyFill="1">
      <alignment/>
      <protection/>
    </xf>
    <xf numFmtId="186" fontId="26" fillId="0" borderId="0" xfId="67" applyNumberFormat="1" applyFont="1" applyFill="1" applyBorder="1">
      <alignment/>
      <protection/>
    </xf>
    <xf numFmtId="0" fontId="28" fillId="0" borderId="0" xfId="67" applyFont="1" applyFill="1">
      <alignment/>
      <protection/>
    </xf>
    <xf numFmtId="180" fontId="26" fillId="0" borderId="0" xfId="67" applyNumberFormat="1" applyFont="1" applyFill="1" applyBorder="1">
      <alignment/>
      <protection/>
    </xf>
    <xf numFmtId="0" fontId="48" fillId="0" borderId="0" xfId="0" applyFont="1" applyAlignment="1">
      <alignment horizontal="justify"/>
    </xf>
    <xf numFmtId="49" fontId="35" fillId="0" borderId="11" xfId="63" applyNumberFormat="1" applyFont="1" applyFill="1" applyBorder="1" applyAlignment="1">
      <alignment horizontal="center"/>
      <protection/>
    </xf>
    <xf numFmtId="0" fontId="36" fillId="0" borderId="11" xfId="63" applyFont="1" applyFill="1" applyBorder="1" applyAlignment="1">
      <alignment horizontal="left" wrapText="1"/>
      <protection/>
    </xf>
    <xf numFmtId="49" fontId="36" fillId="0" borderId="11" xfId="63" applyNumberFormat="1" applyFont="1" applyFill="1" applyBorder="1" applyAlignment="1">
      <alignment horizontal="center"/>
      <protection/>
    </xf>
    <xf numFmtId="0" fontId="35" fillId="0" borderId="11" xfId="63" applyFont="1" applyFill="1" applyBorder="1" applyAlignment="1">
      <alignment horizontal="left" wrapText="1"/>
      <protection/>
    </xf>
    <xf numFmtId="0" fontId="47" fillId="0" borderId="11" xfId="66" applyNumberFormat="1" applyFont="1" applyFill="1" applyBorder="1" applyAlignment="1" applyProtection="1">
      <alignment horizontal="center" vertical="center" wrapText="1"/>
      <protection hidden="1"/>
    </xf>
    <xf numFmtId="0" fontId="47" fillId="0" borderId="11" xfId="66" applyNumberFormat="1" applyFont="1" applyFill="1" applyBorder="1" applyAlignment="1" applyProtection="1">
      <alignment horizontal="center" vertical="center" textRotation="90" wrapText="1"/>
      <protection hidden="1"/>
    </xf>
    <xf numFmtId="0" fontId="47" fillId="0" borderId="11" xfId="66" applyNumberFormat="1" applyFont="1" applyFill="1" applyBorder="1" applyAlignment="1" applyProtection="1">
      <alignment horizontal="center"/>
      <protection hidden="1"/>
    </xf>
    <xf numFmtId="0" fontId="33" fillId="0" borderId="0" xfId="63" applyFont="1" applyBorder="1" applyAlignment="1">
      <alignment/>
      <protection/>
    </xf>
    <xf numFmtId="0" fontId="35" fillId="0" borderId="11" xfId="63" applyFont="1" applyBorder="1" applyAlignment="1">
      <alignment horizontal="left" wrapText="1"/>
      <protection/>
    </xf>
    <xf numFmtId="0" fontId="26" fillId="0" borderId="11" xfId="0" applyFont="1" applyBorder="1" applyAlignment="1">
      <alignment vertical="top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horizontal="justify" wrapText="1"/>
    </xf>
    <xf numFmtId="0" fontId="33" fillId="0" borderId="0" xfId="60" applyFont="1">
      <alignment/>
      <protection/>
    </xf>
    <xf numFmtId="0" fontId="52" fillId="0" borderId="0" xfId="60" applyFont="1">
      <alignment/>
      <protection/>
    </xf>
    <xf numFmtId="0" fontId="53" fillId="0" borderId="0" xfId="60" applyNumberFormat="1" applyFont="1" applyFill="1" applyAlignment="1" applyProtection="1">
      <alignment/>
      <protection hidden="1"/>
    </xf>
    <xf numFmtId="0" fontId="54" fillId="0" borderId="0" xfId="60" applyFont="1" applyAlignment="1" applyProtection="1">
      <alignment horizontal="center"/>
      <protection hidden="1"/>
    </xf>
    <xf numFmtId="0" fontId="54" fillId="0" borderId="0" xfId="60" applyFont="1" applyAlignment="1" applyProtection="1">
      <alignment horizontal="right"/>
      <protection hidden="1"/>
    </xf>
    <xf numFmtId="2" fontId="52" fillId="0" borderId="0" xfId="60" applyNumberFormat="1" applyFont="1">
      <alignment/>
      <protection/>
    </xf>
    <xf numFmtId="191" fontId="36" fillId="0" borderId="11" xfId="60" applyNumberFormat="1" applyFont="1" applyFill="1" applyBorder="1" applyAlignment="1" applyProtection="1">
      <alignment horizontal="left" wrapText="1"/>
      <protection hidden="1"/>
    </xf>
    <xf numFmtId="191" fontId="36" fillId="0" borderId="11" xfId="60" applyNumberFormat="1" applyFont="1" applyFill="1" applyBorder="1" applyAlignment="1" applyProtection="1">
      <alignment horizontal="center"/>
      <protection hidden="1"/>
    </xf>
    <xf numFmtId="193" fontId="36" fillId="0" borderId="11" xfId="60" applyNumberFormat="1" applyFont="1" applyFill="1" applyBorder="1" applyAlignment="1" applyProtection="1">
      <alignment horizontal="center"/>
      <protection hidden="1"/>
    </xf>
    <xf numFmtId="49" fontId="36" fillId="0" borderId="11" xfId="60" applyNumberFormat="1" applyFont="1" applyBorder="1" applyAlignment="1">
      <alignment horizontal="left" wrapText="1"/>
      <protection/>
    </xf>
    <xf numFmtId="49" fontId="36" fillId="0" borderId="11" xfId="60" applyNumberFormat="1" applyFont="1" applyBorder="1" applyAlignment="1">
      <alignment horizontal="center"/>
      <protection/>
    </xf>
    <xf numFmtId="49" fontId="35" fillId="0" borderId="11" xfId="60" applyNumberFormat="1" applyFont="1" applyBorder="1" applyAlignment="1">
      <alignment horizontal="left" wrapText="1"/>
      <protection/>
    </xf>
    <xf numFmtId="49" fontId="35" fillId="0" borderId="11" xfId="60" applyNumberFormat="1" applyFont="1" applyBorder="1" applyAlignment="1">
      <alignment horizontal="center"/>
      <protection/>
    </xf>
    <xf numFmtId="0" fontId="48" fillId="0" borderId="0" xfId="60" applyFont="1">
      <alignment/>
      <protection/>
    </xf>
    <xf numFmtId="191" fontId="36" fillId="0" borderId="11" xfId="60" applyNumberFormat="1" applyFont="1" applyFill="1" applyBorder="1" applyAlignment="1" applyProtection="1">
      <alignment horizontal="center" wrapText="1"/>
      <protection hidden="1"/>
    </xf>
    <xf numFmtId="193" fontId="36" fillId="0" borderId="11" xfId="60" applyNumberFormat="1" applyFont="1" applyFill="1" applyBorder="1" applyAlignment="1" applyProtection="1">
      <alignment horizontal="center" wrapText="1"/>
      <protection hidden="1"/>
    </xf>
    <xf numFmtId="0" fontId="48" fillId="0" borderId="0" xfId="60" applyFont="1" applyAlignment="1">
      <alignment wrapText="1"/>
      <protection/>
    </xf>
    <xf numFmtId="0" fontId="33" fillId="0" borderId="0" xfId="60" applyFont="1" applyAlignment="1">
      <alignment wrapText="1"/>
      <protection/>
    </xf>
    <xf numFmtId="191" fontId="35" fillId="0" borderId="11" xfId="60" applyNumberFormat="1" applyFont="1" applyFill="1" applyBorder="1" applyAlignment="1" applyProtection="1">
      <alignment horizontal="left" wrapText="1"/>
      <protection hidden="1"/>
    </xf>
    <xf numFmtId="191" fontId="35" fillId="0" borderId="11" xfId="60" applyNumberFormat="1" applyFont="1" applyFill="1" applyBorder="1" applyAlignment="1" applyProtection="1">
      <alignment horizontal="center" wrapText="1"/>
      <protection hidden="1"/>
    </xf>
    <xf numFmtId="193" fontId="35" fillId="0" borderId="11" xfId="60" applyNumberFormat="1" applyFont="1" applyFill="1" applyBorder="1" applyAlignment="1" applyProtection="1">
      <alignment horizontal="center" wrapText="1"/>
      <protection hidden="1"/>
    </xf>
    <xf numFmtId="0" fontId="35" fillId="0" borderId="11" xfId="60" applyFont="1" applyBorder="1" applyAlignment="1">
      <alignment horizontal="center"/>
      <protection/>
    </xf>
    <xf numFmtId="0" fontId="36" fillId="0" borderId="11" xfId="60" applyFont="1" applyBorder="1" applyAlignment="1">
      <alignment horizontal="center"/>
      <protection/>
    </xf>
    <xf numFmtId="49" fontId="48" fillId="0" borderId="0" xfId="60" applyNumberFormat="1" applyFont="1">
      <alignment/>
      <protection/>
    </xf>
    <xf numFmtId="191" fontId="35" fillId="0" borderId="11" xfId="60" applyNumberFormat="1" applyFont="1" applyFill="1" applyBorder="1" applyAlignment="1" applyProtection="1">
      <alignment wrapText="1"/>
      <protection hidden="1"/>
    </xf>
    <xf numFmtId="0" fontId="35" fillId="0" borderId="11" xfId="60" applyFont="1" applyBorder="1">
      <alignment/>
      <protection/>
    </xf>
    <xf numFmtId="49" fontId="35" fillId="0" borderId="11" xfId="60" applyNumberFormat="1" applyFont="1" applyBorder="1">
      <alignment/>
      <protection/>
    </xf>
    <xf numFmtId="0" fontId="35" fillId="0" borderId="0" xfId="60" applyFont="1">
      <alignment/>
      <protection/>
    </xf>
    <xf numFmtId="0" fontId="35" fillId="0" borderId="0" xfId="60" applyFont="1" applyBorder="1">
      <alignment/>
      <protection/>
    </xf>
    <xf numFmtId="0" fontId="35" fillId="0" borderId="0" xfId="60" applyFont="1" applyAlignment="1">
      <alignment horizontal="right"/>
      <protection/>
    </xf>
    <xf numFmtId="0" fontId="33" fillId="0" borderId="0" xfId="60" applyFont="1" applyAlignment="1">
      <alignment horizontal="right"/>
      <protection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wrapText="1"/>
    </xf>
    <xf numFmtId="0" fontId="33" fillId="0" borderId="0" xfId="60" applyFont="1" applyBorder="1">
      <alignment/>
      <protection/>
    </xf>
    <xf numFmtId="49" fontId="35" fillId="25" borderId="11" xfId="60" applyNumberFormat="1" applyFont="1" applyFill="1" applyBorder="1" applyAlignment="1">
      <alignment horizontal="left" wrapText="1"/>
      <protection/>
    </xf>
    <xf numFmtId="0" fontId="35" fillId="0" borderId="0" xfId="0" applyFont="1" applyAlignment="1">
      <alignment wrapText="1"/>
    </xf>
    <xf numFmtId="0" fontId="38" fillId="0" borderId="11" xfId="0" applyFont="1" applyBorder="1" applyAlignment="1">
      <alignment vertical="top" wrapText="1"/>
    </xf>
    <xf numFmtId="4" fontId="36" fillId="0" borderId="11" xfId="60" applyNumberFormat="1" applyFont="1" applyBorder="1" applyAlignment="1">
      <alignment horizontal="center"/>
      <protection/>
    </xf>
    <xf numFmtId="4" fontId="35" fillId="0" borderId="11" xfId="60" applyNumberFormat="1" applyFont="1" applyBorder="1" applyAlignment="1">
      <alignment horizontal="center"/>
      <protection/>
    </xf>
    <xf numFmtId="0" fontId="33" fillId="25" borderId="0" xfId="60" applyFont="1" applyFill="1">
      <alignment/>
      <protection/>
    </xf>
    <xf numFmtId="0" fontId="28" fillId="0" borderId="13" xfId="67" applyFont="1" applyFill="1" applyBorder="1" applyAlignment="1">
      <alignment horizontal="center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47" fillId="0" borderId="11" xfId="67" applyFont="1" applyFill="1" applyBorder="1" applyAlignment="1">
      <alignment horizontal="justify"/>
      <protection/>
    </xf>
    <xf numFmtId="0" fontId="47" fillId="0" borderId="11" xfId="67" applyFont="1" applyFill="1" applyBorder="1" applyAlignment="1">
      <alignment horizontal="center" vertical="center"/>
      <protection/>
    </xf>
    <xf numFmtId="179" fontId="47" fillId="0" borderId="11" xfId="67" applyNumberFormat="1" applyFont="1" applyFill="1" applyBorder="1" applyAlignment="1">
      <alignment horizontal="center"/>
      <protection/>
    </xf>
    <xf numFmtId="0" fontId="48" fillId="0" borderId="11" xfId="67" applyFont="1" applyFill="1" applyBorder="1" applyAlignment="1">
      <alignment horizontal="justify" wrapText="1"/>
      <protection/>
    </xf>
    <xf numFmtId="0" fontId="48" fillId="25" borderId="11" xfId="67" applyFont="1" applyFill="1" applyBorder="1" applyAlignment="1">
      <alignment horizontal="center" vertical="center"/>
      <protection/>
    </xf>
    <xf numFmtId="179" fontId="48" fillId="0" borderId="11" xfId="67" applyNumberFormat="1" applyFont="1" applyFill="1" applyBorder="1" applyAlignment="1">
      <alignment horizontal="center"/>
      <protection/>
    </xf>
    <xf numFmtId="0" fontId="48" fillId="0" borderId="11" xfId="67" applyFont="1" applyFill="1" applyBorder="1" applyAlignment="1">
      <alignment horizontal="center" vertical="center"/>
      <protection/>
    </xf>
    <xf numFmtId="0" fontId="48" fillId="0" borderId="11" xfId="0" applyFont="1" applyBorder="1" applyAlignment="1">
      <alignment horizontal="justify"/>
    </xf>
    <xf numFmtId="0" fontId="47" fillId="0" borderId="11" xfId="67" applyNumberFormat="1" applyFont="1" applyFill="1" applyBorder="1" applyAlignment="1">
      <alignment horizontal="justify" wrapText="1"/>
      <protection/>
    </xf>
    <xf numFmtId="0" fontId="48" fillId="0" borderId="11" xfId="67" applyNumberFormat="1" applyFont="1" applyFill="1" applyBorder="1" applyAlignment="1">
      <alignment horizontal="justify" wrapText="1"/>
      <protection/>
    </xf>
    <xf numFmtId="0" fontId="48" fillId="0" borderId="11" xfId="67" applyFont="1" applyFill="1" applyBorder="1" applyAlignment="1">
      <alignment horizontal="justify"/>
      <protection/>
    </xf>
    <xf numFmtId="0" fontId="47" fillId="0" borderId="11" xfId="67" applyFont="1" applyFill="1" applyBorder="1" applyAlignment="1">
      <alignment horizontal="justify" wrapText="1"/>
      <protection/>
    </xf>
    <xf numFmtId="0" fontId="48" fillId="0" borderId="11" xfId="67" applyFont="1" applyFill="1" applyBorder="1" applyAlignment="1">
      <alignment horizontal="justify" vertical="center" wrapText="1"/>
      <protection/>
    </xf>
    <xf numFmtId="0" fontId="47" fillId="0" borderId="11" xfId="67" applyFont="1" applyFill="1" applyBorder="1" applyAlignment="1">
      <alignment horizontal="justify" vertical="center" wrapText="1"/>
      <protection/>
    </xf>
    <xf numFmtId="0" fontId="28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179" fontId="48" fillId="0" borderId="11" xfId="67" applyNumberFormat="1" applyFont="1" applyFill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vertical="top" wrapText="1"/>
    </xf>
    <xf numFmtId="0" fontId="48" fillId="0" borderId="11" xfId="67" applyNumberFormat="1" applyFont="1" applyFill="1" applyBorder="1" applyAlignment="1">
      <alignment horizontal="justify" vertical="center" wrapText="1"/>
      <protection/>
    </xf>
    <xf numFmtId="2" fontId="47" fillId="0" borderId="11" xfId="67" applyNumberFormat="1" applyFont="1" applyFill="1" applyBorder="1" applyAlignment="1">
      <alignment horizontal="center"/>
      <protection/>
    </xf>
    <xf numFmtId="4" fontId="35" fillId="0" borderId="11" xfId="60" applyNumberFormat="1" applyFont="1" applyFill="1" applyBorder="1" applyAlignment="1" applyProtection="1">
      <alignment horizontal="center"/>
      <protection hidden="1"/>
    </xf>
    <xf numFmtId="4" fontId="36" fillId="0" borderId="11" xfId="60" applyNumberFormat="1" applyFont="1" applyFill="1" applyBorder="1" applyAlignment="1" applyProtection="1">
      <alignment horizontal="center"/>
      <protection hidden="1"/>
    </xf>
    <xf numFmtId="4" fontId="35" fillId="0" borderId="11" xfId="60" applyNumberFormat="1" applyFont="1" applyFill="1" applyBorder="1" applyAlignment="1">
      <alignment horizontal="center"/>
      <protection/>
    </xf>
    <xf numFmtId="4" fontId="35" fillId="0" borderId="11" xfId="60" applyNumberFormat="1" applyFont="1" applyBorder="1" applyAlignment="1">
      <alignment horizontal="center" wrapText="1"/>
      <protection/>
    </xf>
    <xf numFmtId="191" fontId="35" fillId="0" borderId="13" xfId="60" applyNumberFormat="1" applyFont="1" applyFill="1" applyBorder="1" applyAlignment="1" applyProtection="1">
      <alignment horizontal="center" wrapText="1"/>
      <protection hidden="1"/>
    </xf>
    <xf numFmtId="191" fontId="24" fillId="25" borderId="0" xfId="60" applyNumberFormat="1" applyFont="1" applyFill="1" applyBorder="1" applyAlignment="1" applyProtection="1">
      <alignment wrapText="1"/>
      <protection hidden="1"/>
    </xf>
    <xf numFmtId="0" fontId="35" fillId="0" borderId="11" xfId="60" applyNumberFormat="1" applyFont="1" applyBorder="1" applyAlignment="1">
      <alignment horizontal="left" wrapText="1" readingOrder="1"/>
      <protection/>
    </xf>
    <xf numFmtId="4" fontId="56" fillId="0" borderId="11" xfId="60" applyNumberFormat="1" applyFont="1" applyFill="1" applyBorder="1" applyAlignment="1" applyProtection="1">
      <alignment horizontal="center"/>
      <protection hidden="1"/>
    </xf>
    <xf numFmtId="4" fontId="55" fillId="0" borderId="11" xfId="60" applyNumberFormat="1" applyFont="1" applyFill="1" applyBorder="1" applyAlignment="1" applyProtection="1">
      <alignment/>
      <protection hidden="1"/>
    </xf>
    <xf numFmtId="4" fontId="33" fillId="0" borderId="11" xfId="60" applyNumberFormat="1" applyFont="1" applyBorder="1">
      <alignment/>
      <protection/>
    </xf>
    <xf numFmtId="193" fontId="35" fillId="0" borderId="11" xfId="60" applyNumberFormat="1" applyFont="1" applyFill="1" applyBorder="1" applyAlignment="1" applyProtection="1">
      <alignment horizontal="center"/>
      <protection hidden="1"/>
    </xf>
    <xf numFmtId="49" fontId="35" fillId="0" borderId="11" xfId="0" applyNumberFormat="1" applyFont="1" applyFill="1" applyBorder="1" applyAlignment="1">
      <alignment horizontal="center" wrapText="1"/>
    </xf>
    <xf numFmtId="0" fontId="36" fillId="0" borderId="0" xfId="0" applyFont="1" applyAlignment="1">
      <alignment/>
    </xf>
    <xf numFmtId="4" fontId="35" fillId="0" borderId="11" xfId="63" applyNumberFormat="1" applyFont="1" applyFill="1" applyBorder="1" applyAlignment="1" applyProtection="1">
      <alignment horizontal="center" vertical="center"/>
      <protection locked="0"/>
    </xf>
    <xf numFmtId="4" fontId="35" fillId="0" borderId="11" xfId="63" applyNumberFormat="1" applyFont="1" applyFill="1" applyBorder="1" applyAlignment="1">
      <alignment horizontal="center"/>
      <protection/>
    </xf>
    <xf numFmtId="49" fontId="29" fillId="0" borderId="11" xfId="0" applyNumberFormat="1" applyFont="1" applyFill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/>
    </xf>
    <xf numFmtId="179" fontId="36" fillId="0" borderId="11" xfId="60" applyNumberFormat="1" applyFont="1" applyFill="1" applyBorder="1" applyAlignment="1" applyProtection="1">
      <alignment horizontal="center"/>
      <protection hidden="1"/>
    </xf>
    <xf numFmtId="179" fontId="35" fillId="0" borderId="11" xfId="60" applyNumberFormat="1" applyFont="1" applyFill="1" applyBorder="1" applyAlignment="1" applyProtection="1">
      <alignment horizontal="center"/>
      <protection hidden="1"/>
    </xf>
    <xf numFmtId="179" fontId="35" fillId="0" borderId="11" xfId="60" applyNumberFormat="1" applyFont="1" applyFill="1" applyBorder="1" applyAlignment="1" applyProtection="1">
      <alignment horizontal="center" wrapText="1"/>
      <protection hidden="1"/>
    </xf>
    <xf numFmtId="179" fontId="35" fillId="25" borderId="11" xfId="60" applyNumberFormat="1" applyFont="1" applyFill="1" applyBorder="1" applyAlignment="1" applyProtection="1">
      <alignment horizontal="center"/>
      <protection hidden="1"/>
    </xf>
    <xf numFmtId="0" fontId="66" fillId="0" borderId="0" xfId="67" applyFont="1" applyFill="1">
      <alignment/>
      <protection/>
    </xf>
    <xf numFmtId="0" fontId="35" fillId="0" borderId="11" xfId="0" applyFont="1" applyBorder="1" applyAlignment="1">
      <alignment horizontal="center"/>
    </xf>
    <xf numFmtId="49" fontId="35" fillId="0" borderId="11" xfId="0" applyNumberFormat="1" applyFont="1" applyFill="1" applyBorder="1" applyAlignment="1">
      <alignment horizontal="center"/>
    </xf>
    <xf numFmtId="191" fontId="24" fillId="25" borderId="0" xfId="60" applyNumberFormat="1" applyFont="1" applyFill="1" applyBorder="1" applyAlignment="1" applyProtection="1">
      <alignment wrapText="1"/>
      <protection hidden="1"/>
    </xf>
    <xf numFmtId="0" fontId="33" fillId="0" borderId="0" xfId="0" applyFont="1" applyAlignment="1">
      <alignment horizontal="right" vertical="center"/>
    </xf>
    <xf numFmtId="193" fontId="35" fillId="0" borderId="11" xfId="60" applyNumberFormat="1" applyFont="1" applyBorder="1" applyAlignment="1" applyProtection="1">
      <alignment horizontal="center" wrapText="1"/>
      <protection hidden="1"/>
    </xf>
    <xf numFmtId="191" fontId="35" fillId="0" borderId="11" xfId="60" applyNumberFormat="1" applyFont="1" applyBorder="1" applyAlignment="1" applyProtection="1">
      <alignment horizontal="center" wrapText="1"/>
      <protection hidden="1"/>
    </xf>
    <xf numFmtId="179" fontId="36" fillId="0" borderId="11" xfId="60" applyNumberFormat="1" applyFont="1" applyBorder="1" applyAlignment="1">
      <alignment horizontal="center"/>
      <protection/>
    </xf>
    <xf numFmtId="179" fontId="35" fillId="0" borderId="11" xfId="60" applyNumberFormat="1" applyFont="1" applyBorder="1" applyAlignment="1">
      <alignment horizontal="center"/>
      <protection/>
    </xf>
    <xf numFmtId="179" fontId="35" fillId="0" borderId="11" xfId="60" applyNumberFormat="1" applyFont="1" applyFill="1" applyBorder="1" applyAlignment="1">
      <alignment horizontal="center"/>
      <protection/>
    </xf>
    <xf numFmtId="179" fontId="35" fillId="0" borderId="11" xfId="60" applyNumberFormat="1" applyFont="1" applyBorder="1" applyAlignment="1">
      <alignment horizontal="center" wrapText="1"/>
      <protection/>
    </xf>
    <xf numFmtId="0" fontId="47" fillId="0" borderId="0" xfId="60" applyNumberFormat="1" applyFont="1" applyFill="1" applyAlignment="1" applyProtection="1">
      <alignment wrapText="1"/>
      <protection hidden="1"/>
    </xf>
    <xf numFmtId="0" fontId="48" fillId="0" borderId="0" xfId="63" applyFont="1" applyAlignment="1">
      <alignment/>
      <protection/>
    </xf>
    <xf numFmtId="200" fontId="48" fillId="0" borderId="0" xfId="63" applyNumberFormat="1" applyFont="1" applyAlignment="1">
      <alignment/>
      <protection/>
    </xf>
    <xf numFmtId="0" fontId="41" fillId="0" borderId="0" xfId="60" applyNumberFormat="1" applyFont="1" applyFill="1" applyAlignment="1" applyProtection="1">
      <alignment/>
      <protection hidden="1"/>
    </xf>
    <xf numFmtId="0" fontId="46" fillId="0" borderId="0" xfId="63" applyFont="1" applyAlignment="1">
      <alignment vertical="center" wrapText="1"/>
      <protection/>
    </xf>
    <xf numFmtId="0" fontId="47" fillId="0" borderId="0" xfId="63" applyFont="1" applyBorder="1" applyAlignment="1">
      <alignment vertical="center" wrapText="1"/>
      <protection/>
    </xf>
    <xf numFmtId="0" fontId="33" fillId="0" borderId="0" xfId="63" applyFont="1" applyBorder="1" applyAlignment="1">
      <alignment horizontal="right"/>
      <protection/>
    </xf>
    <xf numFmtId="0" fontId="35" fillId="0" borderId="11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wrapText="1"/>
    </xf>
    <xf numFmtId="0" fontId="67" fillId="0" borderId="0" xfId="0" applyFont="1" applyAlignment="1">
      <alignment/>
    </xf>
    <xf numFmtId="191" fontId="35" fillId="0" borderId="11" xfId="60" applyNumberFormat="1" applyFont="1" applyFill="1" applyBorder="1" applyAlignment="1" applyProtection="1">
      <alignment horizontal="center"/>
      <protection hidden="1"/>
    </xf>
    <xf numFmtId="0" fontId="36" fillId="0" borderId="12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5" fillId="0" borderId="11" xfId="0" applyFont="1" applyBorder="1" applyAlignment="1">
      <alignment horizontal="left" vertical="center" wrapText="1"/>
    </xf>
    <xf numFmtId="49" fontId="35" fillId="0" borderId="13" xfId="0" applyNumberFormat="1" applyFont="1" applyFill="1" applyBorder="1" applyAlignment="1">
      <alignment horizontal="center" wrapText="1"/>
    </xf>
    <xf numFmtId="0" fontId="38" fillId="0" borderId="11" xfId="0" applyFont="1" applyFill="1" applyBorder="1" applyAlignment="1">
      <alignment vertical="top" wrapText="1"/>
    </xf>
    <xf numFmtId="0" fontId="35" fillId="0" borderId="11" xfId="0" applyFont="1" applyBorder="1" applyAlignment="1">
      <alignment horizontal="left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35" fillId="0" borderId="11" xfId="0" applyNumberFormat="1" applyFont="1" applyFill="1" applyBorder="1" applyAlignment="1">
      <alignment horizontal="justify" vertical="center" wrapText="1"/>
    </xf>
    <xf numFmtId="0" fontId="35" fillId="0" borderId="11" xfId="0" applyNumberFormat="1" applyFont="1" applyBorder="1" applyAlignment="1">
      <alignment wrapText="1"/>
    </xf>
    <xf numFmtId="0" fontId="35" fillId="0" borderId="0" xfId="0" applyFont="1" applyAlignment="1">
      <alignment horizontal="left" wrapText="1"/>
    </xf>
    <xf numFmtId="4" fontId="36" fillId="0" borderId="11" xfId="63" applyNumberFormat="1" applyFont="1" applyFill="1" applyBorder="1" applyAlignment="1" applyProtection="1">
      <alignment horizontal="center" vertical="center"/>
      <protection locked="0"/>
    </xf>
    <xf numFmtId="179" fontId="36" fillId="0" borderId="11" xfId="63" applyNumberFormat="1" applyFont="1" applyFill="1" applyBorder="1" applyAlignment="1" applyProtection="1">
      <alignment horizontal="center" vertical="center"/>
      <protection locked="0"/>
    </xf>
    <xf numFmtId="179" fontId="35" fillId="0" borderId="11" xfId="63" applyNumberFormat="1" applyFont="1" applyFill="1" applyBorder="1" applyAlignment="1" applyProtection="1">
      <alignment horizontal="center" vertical="center"/>
      <protection locked="0"/>
    </xf>
    <xf numFmtId="179" fontId="35" fillId="0" borderId="11" xfId="63" applyNumberFormat="1" applyFont="1" applyFill="1" applyBorder="1" applyAlignment="1">
      <alignment horizontal="center"/>
      <protection/>
    </xf>
    <xf numFmtId="0" fontId="35" fillId="0" borderId="10" xfId="0" applyFont="1" applyFill="1" applyBorder="1" applyAlignment="1">
      <alignment horizontal="left" wrapText="1"/>
    </xf>
    <xf numFmtId="0" fontId="35" fillId="0" borderId="13" xfId="0" applyFont="1" applyBorder="1" applyAlignment="1">
      <alignment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38" fillId="26" borderId="11" xfId="34" applyNumberFormat="1" applyFont="1" applyFill="1" applyBorder="1" applyAlignment="1">
      <alignment vertical="top" wrapText="1"/>
      <protection/>
    </xf>
    <xf numFmtId="0" fontId="36" fillId="0" borderId="11" xfId="66" applyNumberFormat="1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 vertical="center"/>
    </xf>
    <xf numFmtId="0" fontId="0" fillId="0" borderId="0" xfId="0" applyAlignment="1">
      <alignment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50" fillId="0" borderId="0" xfId="62">
      <alignment/>
      <protection/>
    </xf>
    <xf numFmtId="0" fontId="58" fillId="0" borderId="0" xfId="56" applyFont="1" applyAlignment="1">
      <alignment horizontal="left"/>
      <protection/>
    </xf>
    <xf numFmtId="0" fontId="48" fillId="0" borderId="0" xfId="58" applyFont="1">
      <alignment/>
      <protection/>
    </xf>
    <xf numFmtId="0" fontId="65" fillId="0" borderId="0" xfId="64">
      <alignment/>
      <protection/>
    </xf>
    <xf numFmtId="0" fontId="48" fillId="0" borderId="0" xfId="65" applyFont="1">
      <alignment/>
      <protection/>
    </xf>
    <xf numFmtId="0" fontId="33" fillId="0" borderId="0" xfId="62" applyFont="1">
      <alignment/>
      <protection/>
    </xf>
    <xf numFmtId="0" fontId="33" fillId="0" borderId="0" xfId="62" applyFont="1" applyAlignment="1">
      <alignment horizontal="center"/>
      <protection/>
    </xf>
    <xf numFmtId="0" fontId="47" fillId="0" borderId="11" xfId="62" applyFont="1" applyBorder="1" applyAlignment="1">
      <alignment horizontal="center" vertical="center" wrapText="1"/>
      <protection/>
    </xf>
    <xf numFmtId="0" fontId="48" fillId="0" borderId="11" xfId="62" applyFont="1" applyBorder="1" applyAlignment="1">
      <alignment horizontal="left" vertical="center" wrapText="1"/>
      <protection/>
    </xf>
    <xf numFmtId="0" fontId="35" fillId="0" borderId="12" xfId="0" applyFont="1" applyBorder="1" applyAlignment="1">
      <alignment horizontal="center" vertical="center" wrapText="1"/>
    </xf>
    <xf numFmtId="180" fontId="35" fillId="0" borderId="12" xfId="0" applyNumberFormat="1" applyFont="1" applyBorder="1" applyAlignment="1">
      <alignment horizontal="center" vertical="center" wrapText="1"/>
    </xf>
    <xf numFmtId="180" fontId="35" fillId="0" borderId="14" xfId="0" applyNumberFormat="1" applyFont="1" applyBorder="1" applyAlignment="1">
      <alignment horizontal="center" vertical="center" wrapText="1"/>
    </xf>
    <xf numFmtId="180" fontId="48" fillId="0" borderId="16" xfId="0" applyNumberFormat="1" applyFont="1" applyBorder="1" applyAlignment="1">
      <alignment horizontal="center" vertical="center" wrapText="1"/>
    </xf>
    <xf numFmtId="0" fontId="45" fillId="0" borderId="17" xfId="67" applyFont="1" applyFill="1" applyBorder="1" applyAlignment="1">
      <alignment horizontal="center"/>
      <protection/>
    </xf>
    <xf numFmtId="0" fontId="28" fillId="0" borderId="18" xfId="67" applyFont="1" applyFill="1" applyBorder="1" applyAlignment="1">
      <alignment horizontal="center" vertical="center"/>
      <protection/>
    </xf>
    <xf numFmtId="0" fontId="28" fillId="0" borderId="19" xfId="67" applyFont="1" applyFill="1" applyBorder="1" applyAlignment="1">
      <alignment horizontal="center" vertical="center"/>
      <protection/>
    </xf>
    <xf numFmtId="0" fontId="48" fillId="0" borderId="18" xfId="67" applyFont="1" applyFill="1" applyBorder="1" applyAlignment="1">
      <alignment horizontal="center" vertical="center" wrapText="1"/>
      <protection/>
    </xf>
    <xf numFmtId="0" fontId="48" fillId="0" borderId="19" xfId="67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right" vertical="center"/>
    </xf>
    <xf numFmtId="0" fontId="33" fillId="0" borderId="0" xfId="67" applyFont="1" applyFill="1" applyAlignment="1">
      <alignment/>
      <protection/>
    </xf>
    <xf numFmtId="0" fontId="32" fillId="0" borderId="0" xfId="67" applyFont="1" applyFill="1" applyAlignment="1">
      <alignment horizontal="center" vertical="distributed"/>
      <protection/>
    </xf>
    <xf numFmtId="191" fontId="24" fillId="25" borderId="0" xfId="60" applyNumberFormat="1" applyFont="1" applyFill="1" applyBorder="1" applyAlignment="1" applyProtection="1">
      <alignment wrapText="1"/>
      <protection hidden="1"/>
    </xf>
    <xf numFmtId="0" fontId="47" fillId="0" borderId="11" xfId="66" applyNumberFormat="1" applyFont="1" applyFill="1" applyBorder="1" applyAlignment="1" applyProtection="1">
      <alignment horizontal="center" vertical="center" wrapText="1"/>
      <protection hidden="1"/>
    </xf>
    <xf numFmtId="0" fontId="47" fillId="0" borderId="11" xfId="66" applyNumberFormat="1" applyFont="1" applyFill="1" applyBorder="1" applyAlignment="1" applyProtection="1">
      <alignment horizontal="center" vertical="top" wrapText="1"/>
      <protection hidden="1"/>
    </xf>
    <xf numFmtId="0" fontId="41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3" fillId="0" borderId="0" xfId="0" applyFont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3" xfId="0" applyFont="1" applyBorder="1" applyAlignment="1">
      <alignment vertical="center" wrapText="1"/>
    </xf>
    <xf numFmtId="1" fontId="24" fillId="0" borderId="0" xfId="0" applyNumberFormat="1" applyFont="1" applyFill="1" applyAlignment="1">
      <alignment horizontal="right" vertical="center"/>
    </xf>
    <xf numFmtId="49" fontId="24" fillId="0" borderId="0" xfId="0" applyNumberFormat="1" applyFont="1" applyFill="1" applyAlignment="1">
      <alignment horizontal="right" vertical="center"/>
    </xf>
    <xf numFmtId="1" fontId="3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180" fontId="48" fillId="0" borderId="11" xfId="62" applyNumberFormat="1" applyFont="1" applyBorder="1" applyAlignment="1">
      <alignment horizontal="center" vertical="center" wrapText="1"/>
      <protection/>
    </xf>
    <xf numFmtId="0" fontId="46" fillId="0" borderId="0" xfId="62" applyFont="1" applyAlignment="1">
      <alignment horizontal="center" vertical="center" wrapText="1"/>
      <protection/>
    </xf>
    <xf numFmtId="0" fontId="41" fillId="0" borderId="0" xfId="62" applyFont="1" applyAlignment="1">
      <alignment horizontal="center" vertical="center" wrapText="1"/>
      <protection/>
    </xf>
    <xf numFmtId="0" fontId="47" fillId="0" borderId="11" xfId="62" applyFont="1" applyBorder="1" applyAlignment="1">
      <alignment horizontal="center" vertical="center" wrapText="1"/>
      <protection/>
    </xf>
    <xf numFmtId="0" fontId="26" fillId="0" borderId="18" xfId="67" applyFont="1" applyFill="1" applyBorder="1" applyAlignment="1">
      <alignment horizontal="center" vertical="center"/>
      <protection/>
    </xf>
    <xf numFmtId="0" fontId="26" fillId="0" borderId="18" xfId="67" applyFont="1" applyFill="1" applyBorder="1" applyAlignment="1">
      <alignment horizontal="center" vertical="center" wrapText="1"/>
      <protection/>
    </xf>
    <xf numFmtId="0" fontId="26" fillId="0" borderId="19" xfId="67" applyFont="1" applyFill="1" applyBorder="1" applyAlignment="1">
      <alignment horizontal="center" vertical="center"/>
      <protection/>
    </xf>
    <xf numFmtId="0" fontId="26" fillId="0" borderId="19" xfId="67" applyFont="1" applyFill="1" applyBorder="1" applyAlignment="1">
      <alignment horizontal="center" vertical="center" wrapText="1"/>
      <protection/>
    </xf>
    <xf numFmtId="0" fontId="26" fillId="0" borderId="17" xfId="67" applyFont="1" applyFill="1" applyBorder="1" applyAlignment="1">
      <alignment horizontal="right"/>
      <protection/>
    </xf>
    <xf numFmtId="4" fontId="47" fillId="0" borderId="11" xfId="67" applyNumberFormat="1" applyFont="1" applyFill="1" applyBorder="1" applyAlignment="1">
      <alignment horizontal="center"/>
      <protection/>
    </xf>
    <xf numFmtId="4" fontId="48" fillId="0" borderId="11" xfId="67" applyNumberFormat="1" applyFont="1" applyFill="1" applyBorder="1" applyAlignment="1">
      <alignment horizontal="center"/>
      <protection/>
    </xf>
    <xf numFmtId="4" fontId="48" fillId="0" borderId="11" xfId="0" applyNumberFormat="1" applyFont="1" applyBorder="1" applyAlignment="1">
      <alignment horizontal="center" vertical="center" wrapText="1"/>
    </xf>
    <xf numFmtId="4" fontId="48" fillId="25" borderId="11" xfId="67" applyNumberFormat="1" applyFont="1" applyFill="1" applyBorder="1" applyAlignment="1">
      <alignment horizontal="center"/>
      <protection/>
    </xf>
    <xf numFmtId="0" fontId="68" fillId="0" borderId="0" xfId="0" applyFont="1" applyAlignment="1">
      <alignment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top" wrapText="1"/>
    </xf>
    <xf numFmtId="2" fontId="48" fillId="0" borderId="11" xfId="67" applyNumberFormat="1" applyFont="1" applyFill="1" applyBorder="1" applyAlignment="1">
      <alignment horizontal="center"/>
      <protection/>
    </xf>
    <xf numFmtId="180" fontId="26" fillId="0" borderId="11" xfId="67" applyNumberFormat="1" applyFont="1" applyFill="1" applyBorder="1" applyAlignment="1">
      <alignment horizontal="center"/>
      <protection/>
    </xf>
    <xf numFmtId="0" fontId="47" fillId="0" borderId="11" xfId="60" applyFont="1" applyBorder="1" applyAlignment="1">
      <alignment horizontal="center" vertical="center"/>
      <protection/>
    </xf>
    <xf numFmtId="0" fontId="48" fillId="0" borderId="11" xfId="60" applyFont="1" applyBorder="1" applyAlignment="1">
      <alignment horizontal="center"/>
      <protection/>
    </xf>
    <xf numFmtId="191" fontId="47" fillId="0" borderId="11" xfId="60" applyNumberFormat="1" applyFont="1" applyFill="1" applyBorder="1" applyAlignment="1" applyProtection="1">
      <alignment horizontal="left" wrapText="1"/>
      <protection hidden="1"/>
    </xf>
    <xf numFmtId="191" fontId="47" fillId="0" borderId="11" xfId="60" applyNumberFormat="1" applyFont="1" applyFill="1" applyBorder="1" applyAlignment="1" applyProtection="1">
      <alignment horizontal="center"/>
      <protection hidden="1"/>
    </xf>
    <xf numFmtId="193" fontId="47" fillId="0" borderId="11" xfId="60" applyNumberFormat="1" applyFont="1" applyFill="1" applyBorder="1" applyAlignment="1" applyProtection="1">
      <alignment horizontal="center"/>
      <protection hidden="1"/>
    </xf>
    <xf numFmtId="201" fontId="47" fillId="0" borderId="11" xfId="60" applyNumberFormat="1" applyFont="1" applyFill="1" applyBorder="1" applyAlignment="1" applyProtection="1">
      <alignment horizontal="center"/>
      <protection hidden="1"/>
    </xf>
    <xf numFmtId="195" fontId="47" fillId="0" borderId="11" xfId="60" applyNumberFormat="1" applyFont="1" applyFill="1" applyBorder="1" applyAlignment="1" applyProtection="1">
      <alignment horizontal="center"/>
      <protection hidden="1"/>
    </xf>
    <xf numFmtId="4" fontId="47" fillId="0" borderId="11" xfId="60" applyNumberFormat="1" applyFont="1" applyFill="1" applyBorder="1" applyAlignment="1" applyProtection="1">
      <alignment horizontal="center"/>
      <protection hidden="1"/>
    </xf>
    <xf numFmtId="179" fontId="48" fillId="0" borderId="11" xfId="60" applyNumberFormat="1" applyFont="1" applyFill="1" applyBorder="1" applyAlignment="1" applyProtection="1">
      <alignment horizontal="center"/>
      <protection hidden="1"/>
    </xf>
    <xf numFmtId="179" fontId="48" fillId="0" borderId="11" xfId="60" applyNumberFormat="1" applyFont="1" applyBorder="1" applyAlignment="1">
      <alignment horizontal="center"/>
      <protection/>
    </xf>
    <xf numFmtId="49" fontId="47" fillId="0" borderId="11" xfId="60" applyNumberFormat="1" applyFont="1" applyBorder="1" applyAlignment="1">
      <alignment horizontal="left" wrapText="1"/>
      <protection/>
    </xf>
    <xf numFmtId="49" fontId="47" fillId="0" borderId="11" xfId="60" applyNumberFormat="1" applyFont="1" applyBorder="1" applyAlignment="1">
      <alignment horizontal="center"/>
      <protection/>
    </xf>
    <xf numFmtId="4" fontId="47" fillId="0" borderId="11" xfId="60" applyNumberFormat="1" applyFont="1" applyBorder="1" applyAlignment="1">
      <alignment horizontal="center"/>
      <protection/>
    </xf>
    <xf numFmtId="49" fontId="48" fillId="0" borderId="11" xfId="60" applyNumberFormat="1" applyFont="1" applyBorder="1" applyAlignment="1">
      <alignment horizontal="left" wrapText="1"/>
      <protection/>
    </xf>
    <xf numFmtId="49" fontId="48" fillId="0" borderId="11" xfId="60" applyNumberFormat="1" applyFont="1" applyBorder="1" applyAlignment="1">
      <alignment horizontal="center"/>
      <protection/>
    </xf>
    <xf numFmtId="4" fontId="48" fillId="0" borderId="11" xfId="60" applyNumberFormat="1" applyFont="1" applyBorder="1" applyAlignment="1">
      <alignment horizontal="center"/>
      <protection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left" wrapText="1"/>
    </xf>
    <xf numFmtId="179" fontId="47" fillId="0" borderId="11" xfId="60" applyNumberFormat="1" applyFont="1" applyFill="1" applyBorder="1" applyAlignment="1" applyProtection="1">
      <alignment horizontal="center"/>
      <protection hidden="1"/>
    </xf>
    <xf numFmtId="179" fontId="47" fillId="0" borderId="11" xfId="60" applyNumberFormat="1" applyFont="1" applyBorder="1" applyAlignment="1">
      <alignment horizontal="center"/>
      <protection/>
    </xf>
    <xf numFmtId="0" fontId="48" fillId="0" borderId="11" xfId="0" applyFont="1" applyBorder="1" applyAlignment="1">
      <alignment wrapText="1"/>
    </xf>
    <xf numFmtId="0" fontId="48" fillId="0" borderId="11" xfId="0" applyFont="1" applyFill="1" applyBorder="1" applyAlignment="1">
      <alignment wrapText="1"/>
    </xf>
    <xf numFmtId="191" fontId="48" fillId="0" borderId="11" xfId="60" applyNumberFormat="1" applyFont="1" applyFill="1" applyBorder="1" applyAlignment="1" applyProtection="1">
      <alignment wrapText="1"/>
      <protection hidden="1"/>
    </xf>
    <xf numFmtId="4" fontId="48" fillId="0" borderId="11" xfId="60" applyNumberFormat="1" applyFont="1" applyFill="1" applyBorder="1" applyAlignment="1">
      <alignment horizontal="center"/>
      <protection/>
    </xf>
    <xf numFmtId="179" fontId="48" fillId="0" borderId="11" xfId="60" applyNumberFormat="1" applyFont="1" applyFill="1" applyBorder="1" applyAlignment="1">
      <alignment horizontal="center"/>
      <protection/>
    </xf>
    <xf numFmtId="0" fontId="48" fillId="0" borderId="11" xfId="0" applyFont="1" applyBorder="1" applyAlignment="1">
      <alignment/>
    </xf>
    <xf numFmtId="49" fontId="48" fillId="25" borderId="11" xfId="60" applyNumberFormat="1" applyFont="1" applyFill="1" applyBorder="1" applyAlignment="1">
      <alignment horizontal="left" wrapText="1"/>
      <protection/>
    </xf>
    <xf numFmtId="0" fontId="69" fillId="0" borderId="0" xfId="0" applyFont="1" applyAlignment="1">
      <alignment/>
    </xf>
    <xf numFmtId="191" fontId="48" fillId="0" borderId="11" xfId="60" applyNumberFormat="1" applyFont="1" applyFill="1" applyBorder="1" applyAlignment="1" applyProtection="1">
      <alignment horizontal="left" wrapText="1"/>
      <protection hidden="1"/>
    </xf>
    <xf numFmtId="191" fontId="48" fillId="0" borderId="11" xfId="60" applyNumberFormat="1" applyFont="1" applyFill="1" applyBorder="1" applyAlignment="1" applyProtection="1">
      <alignment horizontal="center"/>
      <protection hidden="1"/>
    </xf>
    <xf numFmtId="193" fontId="48" fillId="0" borderId="11" xfId="60" applyNumberFormat="1" applyFont="1" applyFill="1" applyBorder="1" applyAlignment="1" applyProtection="1">
      <alignment horizontal="center"/>
      <protection hidden="1"/>
    </xf>
    <xf numFmtId="195" fontId="48" fillId="0" borderId="11" xfId="60" applyNumberFormat="1" applyFont="1" applyFill="1" applyBorder="1" applyAlignment="1" applyProtection="1">
      <alignment horizontal="center"/>
      <protection hidden="1"/>
    </xf>
    <xf numFmtId="0" fontId="47" fillId="0" borderId="11" xfId="63" applyFont="1" applyFill="1" applyBorder="1" applyAlignment="1">
      <alignment horizontal="left" wrapText="1"/>
      <protection/>
    </xf>
    <xf numFmtId="49" fontId="47" fillId="0" borderId="11" xfId="63" applyNumberFormat="1" applyFont="1" applyFill="1" applyBorder="1" applyAlignment="1">
      <alignment horizontal="center"/>
      <protection/>
    </xf>
    <xf numFmtId="0" fontId="48" fillId="0" borderId="11" xfId="63" applyFont="1" applyFill="1" applyBorder="1" applyAlignment="1">
      <alignment horizontal="left" wrapText="1"/>
      <protection/>
    </xf>
    <xf numFmtId="49" fontId="48" fillId="0" borderId="11" xfId="63" applyNumberFormat="1" applyFont="1" applyFill="1" applyBorder="1" applyAlignment="1">
      <alignment horizontal="center"/>
      <protection/>
    </xf>
    <xf numFmtId="191" fontId="47" fillId="0" borderId="11" xfId="60" applyNumberFormat="1" applyFont="1" applyFill="1" applyBorder="1" applyAlignment="1" applyProtection="1">
      <alignment horizontal="center" wrapText="1"/>
      <protection hidden="1"/>
    </xf>
    <xf numFmtId="193" fontId="47" fillId="0" borderId="11" xfId="60" applyNumberFormat="1" applyFont="1" applyFill="1" applyBorder="1" applyAlignment="1" applyProtection="1">
      <alignment horizontal="center" wrapText="1"/>
      <protection hidden="1"/>
    </xf>
    <xf numFmtId="194" fontId="47" fillId="0" borderId="11" xfId="60" applyNumberFormat="1" applyFont="1" applyFill="1" applyBorder="1" applyAlignment="1" applyProtection="1">
      <alignment horizontal="center" wrapText="1"/>
      <protection hidden="1"/>
    </xf>
    <xf numFmtId="195" fontId="47" fillId="0" borderId="11" xfId="60" applyNumberFormat="1" applyFont="1" applyFill="1" applyBorder="1" applyAlignment="1" applyProtection="1">
      <alignment horizontal="center" wrapText="1"/>
      <protection hidden="1"/>
    </xf>
    <xf numFmtId="191" fontId="48" fillId="0" borderId="11" xfId="60" applyNumberFormat="1" applyFont="1" applyFill="1" applyBorder="1" applyAlignment="1" applyProtection="1">
      <alignment horizontal="center" wrapText="1"/>
      <protection hidden="1"/>
    </xf>
    <xf numFmtId="193" fontId="48" fillId="0" borderId="11" xfId="60" applyNumberFormat="1" applyFont="1" applyFill="1" applyBorder="1" applyAlignment="1" applyProtection="1">
      <alignment horizontal="center" wrapText="1"/>
      <protection hidden="1"/>
    </xf>
    <xf numFmtId="0" fontId="48" fillId="0" borderId="11" xfId="0" applyFont="1" applyBorder="1" applyAlignment="1">
      <alignment horizontal="center"/>
    </xf>
    <xf numFmtId="195" fontId="48" fillId="0" borderId="11" xfId="60" applyNumberFormat="1" applyFont="1" applyFill="1" applyBorder="1" applyAlignment="1" applyProtection="1">
      <alignment horizontal="center" wrapText="1"/>
      <protection hidden="1"/>
    </xf>
    <xf numFmtId="49" fontId="48" fillId="0" borderId="11" xfId="0" applyNumberFormat="1" applyFont="1" applyFill="1" applyBorder="1" applyAlignment="1">
      <alignment horizontal="center"/>
    </xf>
    <xf numFmtId="194" fontId="48" fillId="0" borderId="11" xfId="60" applyNumberFormat="1" applyFont="1" applyFill="1" applyBorder="1" applyAlignment="1" applyProtection="1">
      <alignment horizontal="center" wrapText="1"/>
      <protection hidden="1"/>
    </xf>
    <xf numFmtId="49" fontId="48" fillId="0" borderId="11" xfId="60" applyNumberFormat="1" applyFont="1" applyBorder="1" applyAlignment="1">
      <alignment horizontal="center" wrapText="1"/>
      <protection/>
    </xf>
    <xf numFmtId="4" fontId="48" fillId="0" borderId="11" xfId="60" applyNumberFormat="1" applyFont="1" applyBorder="1" applyAlignment="1">
      <alignment horizontal="center" wrapText="1"/>
      <protection/>
    </xf>
    <xf numFmtId="179" fontId="48" fillId="0" borderId="11" xfId="60" applyNumberFormat="1" applyFont="1" applyFill="1" applyBorder="1" applyAlignment="1" applyProtection="1">
      <alignment horizontal="center" wrapText="1"/>
      <protection hidden="1"/>
    </xf>
    <xf numFmtId="179" fontId="48" fillId="0" borderId="11" xfId="60" applyNumberFormat="1" applyFont="1" applyBorder="1" applyAlignment="1">
      <alignment horizontal="center" wrapText="1"/>
      <protection/>
    </xf>
    <xf numFmtId="4" fontId="48" fillId="0" borderId="11" xfId="60" applyNumberFormat="1" applyFont="1" applyFill="1" applyBorder="1" applyAlignment="1" applyProtection="1">
      <alignment horizontal="center"/>
      <protection hidden="1"/>
    </xf>
    <xf numFmtId="49" fontId="48" fillId="0" borderId="11" xfId="0" applyNumberFormat="1" applyFont="1" applyFill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47" fillId="0" borderId="0" xfId="0" applyFont="1" applyAlignment="1">
      <alignment/>
    </xf>
    <xf numFmtId="0" fontId="48" fillId="0" borderId="14" xfId="0" applyFont="1" applyBorder="1" applyAlignment="1">
      <alignment wrapText="1"/>
    </xf>
    <xf numFmtId="0" fontId="48" fillId="0" borderId="11" xfId="60" applyNumberFormat="1" applyFont="1" applyBorder="1" applyAlignment="1">
      <alignment horizontal="left" wrapText="1" readingOrder="1"/>
      <protection/>
    </xf>
    <xf numFmtId="179" fontId="48" fillId="25" borderId="11" xfId="60" applyNumberFormat="1" applyFont="1" applyFill="1" applyBorder="1" applyAlignment="1" applyProtection="1">
      <alignment horizontal="center"/>
      <protection hidden="1"/>
    </xf>
    <xf numFmtId="0" fontId="48" fillId="0" borderId="11" xfId="0" applyFont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0" fontId="48" fillId="0" borderId="11" xfId="0" applyFont="1" applyBorder="1" applyAlignment="1">
      <alignment horizontal="left" wrapText="1"/>
    </xf>
    <xf numFmtId="193" fontId="48" fillId="0" borderId="11" xfId="60" applyNumberFormat="1" applyFont="1" applyBorder="1" applyAlignment="1" applyProtection="1">
      <alignment horizontal="center" wrapText="1"/>
      <protection hidden="1"/>
    </xf>
    <xf numFmtId="194" fontId="48" fillId="0" borderId="11" xfId="60" applyNumberFormat="1" applyFont="1" applyBorder="1" applyAlignment="1" applyProtection="1">
      <alignment horizontal="center" wrapText="1"/>
      <protection hidden="1"/>
    </xf>
    <xf numFmtId="0" fontId="48" fillId="0" borderId="10" xfId="0" applyFont="1" applyBorder="1" applyAlignment="1">
      <alignment horizontal="left" vertical="top" wrapText="1"/>
    </xf>
    <xf numFmtId="191" fontId="48" fillId="0" borderId="11" xfId="60" applyNumberFormat="1" applyFont="1" applyBorder="1" applyAlignment="1" applyProtection="1">
      <alignment horizontal="center" wrapText="1"/>
      <protection hidden="1"/>
    </xf>
    <xf numFmtId="0" fontId="48" fillId="0" borderId="10" xfId="0" applyFont="1" applyFill="1" applyBorder="1" applyAlignment="1">
      <alignment horizontal="left" vertical="top" wrapText="1"/>
    </xf>
    <xf numFmtId="191" fontId="48" fillId="0" borderId="13" xfId="60" applyNumberFormat="1" applyFont="1" applyFill="1" applyBorder="1" applyAlignment="1" applyProtection="1">
      <alignment horizontal="center" wrapText="1"/>
      <protection hidden="1"/>
    </xf>
    <xf numFmtId="0" fontId="48" fillId="0" borderId="11" xfId="0" applyNumberFormat="1" applyFont="1" applyFill="1" applyBorder="1" applyAlignment="1">
      <alignment horizontal="justify" vertical="center" wrapText="1"/>
    </xf>
    <xf numFmtId="0" fontId="48" fillId="0" borderId="11" xfId="0" applyNumberFormat="1" applyFont="1" applyBorder="1" applyAlignment="1">
      <alignment wrapText="1"/>
    </xf>
    <xf numFmtId="0" fontId="48" fillId="0" borderId="0" xfId="0" applyFont="1" applyAlignment="1">
      <alignment horizontal="left" wrapText="1"/>
    </xf>
    <xf numFmtId="0" fontId="47" fillId="0" borderId="11" xfId="63" applyFont="1" applyFill="1" applyBorder="1" applyAlignment="1">
      <alignment horizontal="center" wrapText="1"/>
      <protection/>
    </xf>
    <xf numFmtId="4" fontId="47" fillId="0" borderId="11" xfId="63" applyNumberFormat="1" applyFont="1" applyFill="1" applyBorder="1" applyAlignment="1" applyProtection="1">
      <alignment horizontal="center" vertical="center"/>
      <protection locked="0"/>
    </xf>
    <xf numFmtId="179" fontId="47" fillId="0" borderId="11" xfId="63" applyNumberFormat="1" applyFont="1" applyFill="1" applyBorder="1" applyAlignment="1" applyProtection="1">
      <alignment horizontal="center" vertical="center"/>
      <protection locked="0"/>
    </xf>
    <xf numFmtId="4" fontId="48" fillId="0" borderId="11" xfId="63" applyNumberFormat="1" applyFont="1" applyFill="1" applyBorder="1" applyAlignment="1" applyProtection="1">
      <alignment horizontal="center" vertical="center"/>
      <protection locked="0"/>
    </xf>
    <xf numFmtId="179" fontId="48" fillId="0" borderId="11" xfId="63" applyNumberFormat="1" applyFont="1" applyFill="1" applyBorder="1" applyAlignment="1" applyProtection="1">
      <alignment horizontal="center" vertical="center"/>
      <protection locked="0"/>
    </xf>
    <xf numFmtId="4" fontId="48" fillId="0" borderId="11" xfId="63" applyNumberFormat="1" applyFont="1" applyFill="1" applyBorder="1" applyAlignment="1">
      <alignment horizontal="center"/>
      <protection/>
    </xf>
    <xf numFmtId="179" fontId="48" fillId="0" borderId="11" xfId="63" applyNumberFormat="1" applyFont="1" applyFill="1" applyBorder="1" applyAlignment="1">
      <alignment horizontal="center"/>
      <protection/>
    </xf>
    <xf numFmtId="0" fontId="48" fillId="0" borderId="11" xfId="63" applyFont="1" applyBorder="1" applyAlignment="1">
      <alignment horizontal="left" wrapText="1"/>
      <protection/>
    </xf>
    <xf numFmtId="0" fontId="48" fillId="0" borderId="10" xfId="0" applyFont="1" applyFill="1" applyBorder="1" applyAlignment="1">
      <alignment horizontal="left" wrapText="1"/>
    </xf>
    <xf numFmtId="0" fontId="48" fillId="0" borderId="13" xfId="0" applyFont="1" applyBorder="1" applyAlignment="1">
      <alignment wrapText="1"/>
    </xf>
    <xf numFmtId="0" fontId="28" fillId="0" borderId="11" xfId="0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/>
    </xf>
    <xf numFmtId="0" fontId="26" fillId="26" borderId="11" xfId="34" applyNumberFormat="1" applyFont="1" applyFill="1" applyBorder="1" applyAlignment="1">
      <alignment vertical="top" wrapText="1"/>
      <protection/>
    </xf>
    <xf numFmtId="0" fontId="47" fillId="0" borderId="11" xfId="60" applyFont="1" applyBorder="1" applyAlignment="1">
      <alignment horizontal="center"/>
      <protection/>
    </xf>
    <xf numFmtId="0" fontId="48" fillId="0" borderId="11" xfId="60" applyFont="1" applyBorder="1">
      <alignment/>
      <protection/>
    </xf>
    <xf numFmtId="49" fontId="48" fillId="0" borderId="11" xfId="60" applyNumberFormat="1" applyFont="1" applyBorder="1">
      <alignment/>
      <protection/>
    </xf>
    <xf numFmtId="0" fontId="47" fillId="0" borderId="11" xfId="35" applyFont="1" applyBorder="1" applyAlignment="1">
      <alignment horizontal="center" vertical="center" wrapText="1"/>
      <protection/>
    </xf>
    <xf numFmtId="0" fontId="47" fillId="0" borderId="11" xfId="35" applyFont="1" applyBorder="1" applyAlignment="1" applyProtection="1">
      <alignment horizontal="center" vertical="center" wrapText="1"/>
      <protection hidden="1"/>
    </xf>
    <xf numFmtId="0" fontId="47" fillId="0" borderId="11" xfId="35" applyFont="1" applyBorder="1" applyAlignment="1">
      <alignment horizontal="left" vertical="center" wrapText="1"/>
      <protection/>
    </xf>
    <xf numFmtId="0" fontId="47" fillId="0" borderId="11" xfId="35" applyFont="1" applyBorder="1" applyAlignment="1">
      <alignment horizontal="center" vertical="center"/>
      <protection/>
    </xf>
    <xf numFmtId="179" fontId="47" fillId="0" borderId="11" xfId="35" applyNumberFormat="1" applyFont="1" applyBorder="1" applyAlignment="1">
      <alignment horizontal="center" vertical="center"/>
      <protection/>
    </xf>
    <xf numFmtId="180" fontId="47" fillId="0" borderId="11" xfId="35" applyNumberFormat="1" applyFont="1" applyBorder="1" applyAlignment="1">
      <alignment horizontal="center" vertical="center" wrapText="1"/>
      <protection/>
    </xf>
    <xf numFmtId="0" fontId="48" fillId="0" borderId="11" xfId="35" applyFont="1" applyBorder="1" applyAlignment="1">
      <alignment horizontal="left" vertical="center" wrapText="1"/>
      <protection/>
    </xf>
    <xf numFmtId="0" fontId="48" fillId="0" borderId="11" xfId="35" applyFont="1" applyBorder="1" applyAlignment="1">
      <alignment horizontal="center" vertical="center"/>
      <protection/>
    </xf>
    <xf numFmtId="179" fontId="48" fillId="0" borderId="11" xfId="35" applyNumberFormat="1" applyFont="1" applyBorder="1" applyAlignment="1">
      <alignment horizontal="center" vertical="center"/>
      <protection/>
    </xf>
    <xf numFmtId="0" fontId="48" fillId="0" borderId="11" xfId="33" applyFont="1" applyBorder="1" applyAlignment="1">
      <alignment vertical="center" wrapText="1"/>
      <protection/>
    </xf>
    <xf numFmtId="179" fontId="48" fillId="0" borderId="11" xfId="35" applyNumberFormat="1" applyFont="1" applyBorder="1" applyAlignment="1">
      <alignment horizontal="center" vertical="center" wrapText="1"/>
      <protection/>
    </xf>
    <xf numFmtId="179" fontId="47" fillId="0" borderId="11" xfId="35" applyNumberFormat="1" applyFont="1" applyBorder="1" applyAlignment="1">
      <alignment horizontal="center" vertical="center" wrapText="1"/>
      <protection/>
    </xf>
    <xf numFmtId="4" fontId="47" fillId="0" borderId="11" xfId="35" applyNumberFormat="1" applyFont="1" applyBorder="1" applyAlignment="1">
      <alignment horizontal="center" vertical="center" wrapText="1"/>
      <protection/>
    </xf>
    <xf numFmtId="0" fontId="48" fillId="0" borderId="2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70" fillId="0" borderId="0" xfId="64" applyFont="1" applyAlignment="1">
      <alignment horizontal="right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 10" xfId="33"/>
    <cellStyle name="Normal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3" xfId="56"/>
    <cellStyle name="Обычный 2" xfId="57"/>
    <cellStyle name="Обычный 2 10 3" xfId="58"/>
    <cellStyle name="Обычный 2 2" xfId="59"/>
    <cellStyle name="Обычный 2 2 2" xfId="60"/>
    <cellStyle name="Обычный 2_Бланк бюдж фор 2015" xfId="61"/>
    <cellStyle name="Обычный 21 2 2" xfId="62"/>
    <cellStyle name="Обычный 3" xfId="63"/>
    <cellStyle name="Обычный 3 2 2 2" xfId="64"/>
    <cellStyle name="Обычный 4 4" xfId="65"/>
    <cellStyle name="Обычный_tmp" xfId="66"/>
    <cellStyle name="Обычный_БЮДЖЕТ Алёхино  2009 !!!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4152900</xdr:colOff>
      <xdr:row>0</xdr:row>
      <xdr:rowOff>66675</xdr:rowOff>
    </xdr:from>
    <xdr:to>
      <xdr:col>4</xdr:col>
      <xdr:colOff>723900</xdr:colOff>
      <xdr:row>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52900" y="66675"/>
          <a:ext cx="345757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"О бюджете Новогромовского сельского поселения на 2011 год"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__.__.2010г № 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4152900</xdr:colOff>
      <xdr:row>0</xdr:row>
      <xdr:rowOff>66675</xdr:rowOff>
    </xdr:from>
    <xdr:to>
      <xdr:col>4</xdr:col>
      <xdr:colOff>723900</xdr:colOff>
      <xdr:row>7</xdr:row>
      <xdr:rowOff>123825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152900" y="66675"/>
          <a:ext cx="345757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"О бюджете Новогромовского сельского поселения на 2011 год"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__.__.2010г № 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3676650</xdr:colOff>
      <xdr:row>0</xdr:row>
      <xdr:rowOff>0</xdr:rowOff>
    </xdr:from>
    <xdr:to>
      <xdr:col>2</xdr:col>
      <xdr:colOff>1162050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76650" y="0"/>
          <a:ext cx="18478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8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постановлению администрации Лоховского муниципального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образования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27.10.2022 №99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A132"/>
  <sheetViews>
    <sheetView view="pageBreakPreview" zoomScale="84" zoomScaleSheetLayoutView="84" zoomScalePageLayoutView="0" workbookViewId="0" topLeftCell="A42">
      <selection activeCell="K70" sqref="K70"/>
    </sheetView>
  </sheetViews>
  <sheetFormatPr defaultColWidth="9.00390625" defaultRowHeight="12.75"/>
  <cols>
    <col min="1" max="1" width="74.125" style="2" customWidth="1"/>
    <col min="2" max="2" width="32.125" style="2" customWidth="1"/>
    <col min="3" max="3" width="13.25390625" style="2" customWidth="1"/>
    <col min="4" max="4" width="14.75390625" style="2" hidden="1" customWidth="1"/>
    <col min="5" max="5" width="14.25390625" style="2" hidden="1" customWidth="1"/>
    <col min="6" max="6" width="13.375" style="2" customWidth="1"/>
    <col min="7" max="16384" width="9.125" style="2" customWidth="1"/>
  </cols>
  <sheetData>
    <row r="1" spans="2:7" ht="15.75">
      <c r="B1" s="268" t="s">
        <v>489</v>
      </c>
      <c r="C1" s="268"/>
      <c r="D1" s="268"/>
      <c r="E1" s="268"/>
      <c r="F1" s="268"/>
      <c r="G1" s="268"/>
    </row>
    <row r="2" spans="2:7" ht="15.75">
      <c r="B2" s="268" t="s">
        <v>490</v>
      </c>
      <c r="C2" s="268"/>
      <c r="D2" s="268"/>
      <c r="E2" s="268"/>
      <c r="F2" s="268"/>
      <c r="G2" s="268"/>
    </row>
    <row r="3" spans="2:7" ht="15.75">
      <c r="B3" s="268" t="s">
        <v>491</v>
      </c>
      <c r="C3" s="268"/>
      <c r="D3" s="268"/>
      <c r="E3" s="268"/>
      <c r="F3" s="268"/>
      <c r="G3" s="268"/>
    </row>
    <row r="4" spans="2:7" ht="15.75">
      <c r="B4" s="268" t="s">
        <v>492</v>
      </c>
      <c r="C4" s="268"/>
      <c r="D4" s="268"/>
      <c r="E4" s="268"/>
      <c r="F4" s="268"/>
      <c r="G4" s="268"/>
    </row>
    <row r="5" spans="2:3" ht="15.75">
      <c r="B5" s="269"/>
      <c r="C5" s="269"/>
    </row>
    <row r="7" spans="1:4" ht="21.75" customHeight="1">
      <c r="A7" s="270" t="s">
        <v>481</v>
      </c>
      <c r="B7" s="270"/>
      <c r="C7" s="270"/>
      <c r="D7" s="270"/>
    </row>
    <row r="8" spans="1:7" ht="15.75">
      <c r="A8" s="263"/>
      <c r="B8" s="263"/>
      <c r="C8" s="263"/>
      <c r="D8" s="263"/>
      <c r="F8" s="297" t="s">
        <v>23</v>
      </c>
      <c r="G8" s="297"/>
    </row>
    <row r="9" spans="1:7" ht="17.25" customHeight="1">
      <c r="A9" s="264" t="s">
        <v>16</v>
      </c>
      <c r="B9" s="154" t="s">
        <v>114</v>
      </c>
      <c r="C9" s="266" t="s">
        <v>312</v>
      </c>
      <c r="D9" s="266" t="s">
        <v>335</v>
      </c>
      <c r="E9" s="266" t="s">
        <v>335</v>
      </c>
      <c r="F9" s="293" t="s">
        <v>487</v>
      </c>
      <c r="G9" s="294" t="s">
        <v>488</v>
      </c>
    </row>
    <row r="10" spans="1:7" ht="78.75" customHeight="1">
      <c r="A10" s="265"/>
      <c r="B10" s="155" t="s">
        <v>128</v>
      </c>
      <c r="C10" s="267"/>
      <c r="D10" s="267"/>
      <c r="E10" s="267"/>
      <c r="F10" s="295"/>
      <c r="G10" s="296"/>
    </row>
    <row r="11" spans="1:7" ht="12.75">
      <c r="A11" s="156" t="s">
        <v>194</v>
      </c>
      <c r="B11" s="157" t="s">
        <v>360</v>
      </c>
      <c r="C11" s="158">
        <f>D11/1000</f>
        <v>5114.88</v>
      </c>
      <c r="D11" s="298">
        <f>D12+D17+D22+D24+D34+D39+D43+D45+D47</f>
        <v>5114880</v>
      </c>
      <c r="E11" s="298">
        <f>E12+E17+E22+E24+E34+E39+E43+E45+E47</f>
        <v>3645352.13</v>
      </c>
      <c r="F11" s="158">
        <f>E11/1000</f>
        <v>3645.3521299999998</v>
      </c>
      <c r="G11" s="307">
        <f>F11/C11*100</f>
        <v>71.2695533424049</v>
      </c>
    </row>
    <row r="12" spans="1:7" ht="12.75">
      <c r="A12" s="156" t="s">
        <v>205</v>
      </c>
      <c r="B12" s="157" t="s">
        <v>361</v>
      </c>
      <c r="C12" s="158">
        <f aca="true" t="shared" si="0" ref="C12:C68">D12/1000</f>
        <v>2608</v>
      </c>
      <c r="D12" s="298">
        <f>D13</f>
        <v>2608000</v>
      </c>
      <c r="E12" s="298">
        <f>E13</f>
        <v>1927629.8</v>
      </c>
      <c r="F12" s="158">
        <f aca="true" t="shared" si="1" ref="F12:F69">E12/1000</f>
        <v>1927.6298000000002</v>
      </c>
      <c r="G12" s="307">
        <f aca="true" t="shared" si="2" ref="G12:G69">F12/C12*100</f>
        <v>73.91218558282209</v>
      </c>
    </row>
    <row r="13" spans="1:7" ht="12.75">
      <c r="A13" s="159" t="s">
        <v>108</v>
      </c>
      <c r="B13" s="160" t="s">
        <v>362</v>
      </c>
      <c r="C13" s="161">
        <f t="shared" si="0"/>
        <v>2608</v>
      </c>
      <c r="D13" s="299">
        <f>D14+D15+D16</f>
        <v>2608000</v>
      </c>
      <c r="E13" s="299">
        <f>E14+E15+E16</f>
        <v>1927629.8</v>
      </c>
      <c r="F13" s="158">
        <f t="shared" si="1"/>
        <v>1927.6298000000002</v>
      </c>
      <c r="G13" s="307">
        <f t="shared" si="2"/>
        <v>73.91218558282209</v>
      </c>
    </row>
    <row r="14" spans="1:7" ht="54">
      <c r="A14" s="99" t="s">
        <v>213</v>
      </c>
      <c r="B14" s="162" t="s">
        <v>363</v>
      </c>
      <c r="C14" s="161">
        <f t="shared" si="0"/>
        <v>2600</v>
      </c>
      <c r="D14" s="299">
        <v>2600000</v>
      </c>
      <c r="E14" s="299">
        <v>1920525.56</v>
      </c>
      <c r="F14" s="158">
        <f t="shared" si="1"/>
        <v>1920.52556</v>
      </c>
      <c r="G14" s="307">
        <f t="shared" si="2"/>
        <v>73.86636769230769</v>
      </c>
    </row>
    <row r="15" spans="1:7" ht="66.75" customHeight="1">
      <c r="A15" s="163" t="s">
        <v>226</v>
      </c>
      <c r="B15" s="162" t="s">
        <v>364</v>
      </c>
      <c r="C15" s="161">
        <f t="shared" si="0"/>
        <v>1</v>
      </c>
      <c r="D15" s="299">
        <v>1000</v>
      </c>
      <c r="E15" s="299">
        <v>5.93</v>
      </c>
      <c r="F15" s="158">
        <f t="shared" si="1"/>
        <v>0.0059299999999999995</v>
      </c>
      <c r="G15" s="307">
        <f t="shared" si="2"/>
        <v>0.593</v>
      </c>
    </row>
    <row r="16" spans="1:7" ht="34.5" customHeight="1">
      <c r="A16" s="163" t="s">
        <v>280</v>
      </c>
      <c r="B16" s="162" t="s">
        <v>365</v>
      </c>
      <c r="C16" s="161">
        <f t="shared" si="0"/>
        <v>7</v>
      </c>
      <c r="D16" s="299">
        <v>7000</v>
      </c>
      <c r="E16" s="299">
        <v>7098.31</v>
      </c>
      <c r="F16" s="158">
        <f t="shared" si="1"/>
        <v>7.098310000000001</v>
      </c>
      <c r="G16" s="307">
        <f t="shared" si="2"/>
        <v>101.40442857142857</v>
      </c>
    </row>
    <row r="17" spans="1:7" ht="33.75" customHeight="1">
      <c r="A17" s="164" t="s">
        <v>64</v>
      </c>
      <c r="B17" s="157" t="s">
        <v>366</v>
      </c>
      <c r="C17" s="158">
        <f t="shared" si="0"/>
        <v>1245.18</v>
      </c>
      <c r="D17" s="298">
        <f>D18+D19+D20+D21</f>
        <v>1245180</v>
      </c>
      <c r="E17" s="298">
        <f>E18+E19+E20+E21</f>
        <v>1071123.84</v>
      </c>
      <c r="F17" s="158">
        <f t="shared" si="1"/>
        <v>1071.12384</v>
      </c>
      <c r="G17" s="307">
        <f t="shared" si="2"/>
        <v>86.02160651472076</v>
      </c>
    </row>
    <row r="18" spans="1:7" ht="25.5">
      <c r="A18" s="165" t="s">
        <v>308</v>
      </c>
      <c r="B18" s="162" t="s">
        <v>367</v>
      </c>
      <c r="C18" s="161">
        <f t="shared" si="0"/>
        <v>562.98</v>
      </c>
      <c r="D18" s="300">
        <v>562980</v>
      </c>
      <c r="E18" s="300">
        <v>523726.99</v>
      </c>
      <c r="F18" s="158">
        <f t="shared" si="1"/>
        <v>523.72699</v>
      </c>
      <c r="G18" s="307">
        <f t="shared" si="2"/>
        <v>93.02763686098973</v>
      </c>
    </row>
    <row r="19" spans="1:7" ht="26.25" thickBot="1">
      <c r="A19" s="111" t="s">
        <v>309</v>
      </c>
      <c r="B19" s="162" t="s">
        <v>368</v>
      </c>
      <c r="C19" s="161">
        <f t="shared" si="0"/>
        <v>3.12</v>
      </c>
      <c r="D19" s="300">
        <v>3120</v>
      </c>
      <c r="E19" s="300">
        <v>2962.79</v>
      </c>
      <c r="F19" s="158">
        <f t="shared" si="1"/>
        <v>2.96279</v>
      </c>
      <c r="G19" s="307">
        <f t="shared" si="2"/>
        <v>94.96121794871794</v>
      </c>
    </row>
    <row r="20" spans="1:7" ht="26.25" thickBot="1">
      <c r="A20" s="111" t="s">
        <v>310</v>
      </c>
      <c r="B20" s="162" t="s">
        <v>369</v>
      </c>
      <c r="C20" s="161">
        <f t="shared" si="0"/>
        <v>749.67</v>
      </c>
      <c r="D20" s="300">
        <v>749670</v>
      </c>
      <c r="E20" s="300">
        <v>602897.97</v>
      </c>
      <c r="F20" s="158">
        <f t="shared" si="1"/>
        <v>602.89797</v>
      </c>
      <c r="G20" s="307">
        <f t="shared" si="2"/>
        <v>80.42178158389692</v>
      </c>
    </row>
    <row r="21" spans="1:7" ht="26.25" thickBot="1">
      <c r="A21" s="111" t="s">
        <v>311</v>
      </c>
      <c r="B21" s="162" t="s">
        <v>370</v>
      </c>
      <c r="C21" s="161">
        <f t="shared" si="0"/>
        <v>-70.59</v>
      </c>
      <c r="D21" s="300">
        <v>-70590</v>
      </c>
      <c r="E21" s="300">
        <v>-58463.91</v>
      </c>
      <c r="F21" s="158">
        <f t="shared" si="1"/>
        <v>-58.463910000000006</v>
      </c>
      <c r="G21" s="307">
        <f t="shared" si="2"/>
        <v>82.82180195495114</v>
      </c>
    </row>
    <row r="22" spans="1:7" ht="12.75">
      <c r="A22" s="164" t="s">
        <v>206</v>
      </c>
      <c r="B22" s="157" t="s">
        <v>371</v>
      </c>
      <c r="C22" s="158">
        <f t="shared" si="0"/>
        <v>1</v>
      </c>
      <c r="D22" s="298">
        <f>D23</f>
        <v>1000</v>
      </c>
      <c r="E22" s="298">
        <f>E23</f>
        <v>2403.46</v>
      </c>
      <c r="F22" s="158">
        <f t="shared" si="1"/>
        <v>2.40346</v>
      </c>
      <c r="G22" s="307">
        <f t="shared" si="2"/>
        <v>240.346</v>
      </c>
    </row>
    <row r="23" spans="1:7" ht="12.75">
      <c r="A23" s="165" t="s">
        <v>195</v>
      </c>
      <c r="B23" s="162" t="s">
        <v>372</v>
      </c>
      <c r="C23" s="161">
        <f t="shared" si="0"/>
        <v>1</v>
      </c>
      <c r="D23" s="299">
        <v>1000</v>
      </c>
      <c r="E23" s="299">
        <v>2403.46</v>
      </c>
      <c r="F23" s="158">
        <f t="shared" si="1"/>
        <v>2.40346</v>
      </c>
      <c r="G23" s="307">
        <f t="shared" si="2"/>
        <v>240.346</v>
      </c>
    </row>
    <row r="24" spans="1:7" ht="12.75">
      <c r="A24" s="164" t="s">
        <v>207</v>
      </c>
      <c r="B24" s="157" t="s">
        <v>373</v>
      </c>
      <c r="C24" s="158">
        <f t="shared" si="0"/>
        <v>1191</v>
      </c>
      <c r="D24" s="298">
        <f>D25+D27</f>
        <v>1191000</v>
      </c>
      <c r="E24" s="298">
        <f>E25+E27</f>
        <v>597259.24</v>
      </c>
      <c r="F24" s="158">
        <f t="shared" si="1"/>
        <v>597.25924</v>
      </c>
      <c r="G24" s="307">
        <f t="shared" si="2"/>
        <v>50.147711167086484</v>
      </c>
    </row>
    <row r="25" spans="1:7" ht="12.75">
      <c r="A25" s="166" t="s">
        <v>129</v>
      </c>
      <c r="B25" s="162" t="s">
        <v>374</v>
      </c>
      <c r="C25" s="161">
        <f>D25/1000</f>
        <v>55</v>
      </c>
      <c r="D25" s="299">
        <f>D26</f>
        <v>55000</v>
      </c>
      <c r="E25" s="299">
        <f>E26</f>
        <v>43519.47</v>
      </c>
      <c r="F25" s="158">
        <f t="shared" si="1"/>
        <v>43.51947</v>
      </c>
      <c r="G25" s="307">
        <f t="shared" si="2"/>
        <v>79.12630909090909</v>
      </c>
    </row>
    <row r="26" spans="1:7" ht="25.5">
      <c r="A26" s="159" t="s">
        <v>214</v>
      </c>
      <c r="B26" s="162" t="s">
        <v>375</v>
      </c>
      <c r="C26" s="161">
        <f t="shared" si="0"/>
        <v>55</v>
      </c>
      <c r="D26" s="299">
        <v>55000</v>
      </c>
      <c r="E26" s="299">
        <v>43519.47</v>
      </c>
      <c r="F26" s="158">
        <f t="shared" si="1"/>
        <v>43.51947</v>
      </c>
      <c r="G26" s="307">
        <f t="shared" si="2"/>
        <v>79.12630909090909</v>
      </c>
    </row>
    <row r="27" spans="1:7" ht="12.75">
      <c r="A27" s="166" t="s">
        <v>17</v>
      </c>
      <c r="B27" s="162" t="s">
        <v>376</v>
      </c>
      <c r="C27" s="161">
        <f t="shared" si="0"/>
        <v>1136</v>
      </c>
      <c r="D27" s="299">
        <f>D29+D30</f>
        <v>1136000</v>
      </c>
      <c r="E27" s="299">
        <f>E29+E30</f>
        <v>553739.77</v>
      </c>
      <c r="F27" s="158">
        <f t="shared" si="1"/>
        <v>553.73977</v>
      </c>
      <c r="G27" s="307">
        <f t="shared" si="2"/>
        <v>48.744698063380284</v>
      </c>
    </row>
    <row r="28" spans="1:7" ht="25.5" hidden="1">
      <c r="A28" s="159" t="s">
        <v>130</v>
      </c>
      <c r="B28" s="162" t="s">
        <v>131</v>
      </c>
      <c r="C28" s="161">
        <f t="shared" si="0"/>
        <v>930</v>
      </c>
      <c r="D28" s="299">
        <f>D29</f>
        <v>930000</v>
      </c>
      <c r="E28" s="299">
        <f>E29</f>
        <v>490631.31</v>
      </c>
      <c r="F28" s="158">
        <f t="shared" si="1"/>
        <v>490.63131</v>
      </c>
      <c r="G28" s="307">
        <f t="shared" si="2"/>
        <v>52.75605483870967</v>
      </c>
    </row>
    <row r="29" spans="1:7" ht="25.5">
      <c r="A29" s="163" t="s">
        <v>201</v>
      </c>
      <c r="B29" s="162" t="s">
        <v>377</v>
      </c>
      <c r="C29" s="161">
        <f t="shared" si="0"/>
        <v>930</v>
      </c>
      <c r="D29" s="299">
        <v>930000</v>
      </c>
      <c r="E29" s="299">
        <v>490631.31</v>
      </c>
      <c r="F29" s="158">
        <f t="shared" si="1"/>
        <v>490.63131</v>
      </c>
      <c r="G29" s="307">
        <f t="shared" si="2"/>
        <v>52.75605483870967</v>
      </c>
    </row>
    <row r="30" spans="1:7" ht="25.5" hidden="1">
      <c r="A30" s="163" t="s">
        <v>201</v>
      </c>
      <c r="B30" s="162" t="s">
        <v>132</v>
      </c>
      <c r="C30" s="161">
        <f t="shared" si="0"/>
        <v>206</v>
      </c>
      <c r="D30" s="299">
        <f>D31</f>
        <v>206000</v>
      </c>
      <c r="E30" s="299">
        <f>E31</f>
        <v>63108.46</v>
      </c>
      <c r="F30" s="158">
        <f t="shared" si="1"/>
        <v>63.10846</v>
      </c>
      <c r="G30" s="307">
        <f t="shared" si="2"/>
        <v>30.635174757281554</v>
      </c>
    </row>
    <row r="31" spans="1:7" ht="25.5">
      <c r="A31" s="163" t="s">
        <v>204</v>
      </c>
      <c r="B31" s="162" t="s">
        <v>378</v>
      </c>
      <c r="C31" s="161">
        <f t="shared" si="0"/>
        <v>206</v>
      </c>
      <c r="D31" s="299">
        <v>206000</v>
      </c>
      <c r="E31" s="299">
        <v>63108.46</v>
      </c>
      <c r="F31" s="158">
        <f t="shared" si="1"/>
        <v>63.10846</v>
      </c>
      <c r="G31" s="307">
        <f t="shared" si="2"/>
        <v>30.635174757281554</v>
      </c>
    </row>
    <row r="32" spans="1:7" ht="25.5" hidden="1">
      <c r="A32" s="159" t="s">
        <v>225</v>
      </c>
      <c r="B32" s="162" t="s">
        <v>18</v>
      </c>
      <c r="C32" s="158">
        <f t="shared" si="0"/>
        <v>0</v>
      </c>
      <c r="D32" s="299"/>
      <c r="E32" s="299"/>
      <c r="F32" s="158">
        <f t="shared" si="1"/>
        <v>0</v>
      </c>
      <c r="G32" s="307" t="e">
        <f t="shared" si="2"/>
        <v>#DIV/0!</v>
      </c>
    </row>
    <row r="33" spans="1:7" ht="25.5" hidden="1">
      <c r="A33" s="159" t="s">
        <v>126</v>
      </c>
      <c r="B33" s="162" t="s">
        <v>138</v>
      </c>
      <c r="C33" s="158">
        <f t="shared" si="0"/>
        <v>0.0005</v>
      </c>
      <c r="D33" s="299">
        <v>0.5</v>
      </c>
      <c r="E33" s="299">
        <v>0.5</v>
      </c>
      <c r="F33" s="158">
        <f t="shared" si="1"/>
        <v>0.0005</v>
      </c>
      <c r="G33" s="307">
        <f t="shared" si="2"/>
        <v>100</v>
      </c>
    </row>
    <row r="34" spans="1:12" ht="25.5">
      <c r="A34" s="167" t="s">
        <v>208</v>
      </c>
      <c r="B34" s="157" t="s">
        <v>379</v>
      </c>
      <c r="C34" s="158">
        <f t="shared" si="0"/>
        <v>12</v>
      </c>
      <c r="D34" s="298">
        <f>D35+D38</f>
        <v>12000</v>
      </c>
      <c r="E34" s="298">
        <f>E35+E38</f>
        <v>7174.35</v>
      </c>
      <c r="F34" s="158">
        <f t="shared" si="1"/>
        <v>7.1743500000000004</v>
      </c>
      <c r="G34" s="307">
        <f t="shared" si="2"/>
        <v>59.78625000000001</v>
      </c>
      <c r="L34" s="32"/>
    </row>
    <row r="35" spans="1:7" ht="51">
      <c r="A35" s="159" t="s">
        <v>293</v>
      </c>
      <c r="B35" s="162" t="s">
        <v>380</v>
      </c>
      <c r="C35" s="161">
        <f t="shared" si="0"/>
        <v>11</v>
      </c>
      <c r="D35" s="301">
        <v>11000</v>
      </c>
      <c r="E35" s="301">
        <v>7174.35</v>
      </c>
      <c r="F35" s="158">
        <f t="shared" si="1"/>
        <v>7.1743500000000004</v>
      </c>
      <c r="G35" s="307">
        <f t="shared" si="2"/>
        <v>65.22136363636363</v>
      </c>
    </row>
    <row r="36" spans="1:7" ht="51" hidden="1">
      <c r="A36" s="165" t="s">
        <v>67</v>
      </c>
      <c r="B36" s="162" t="s">
        <v>116</v>
      </c>
      <c r="C36" s="161">
        <f t="shared" si="0"/>
        <v>0</v>
      </c>
      <c r="D36" s="299">
        <v>0</v>
      </c>
      <c r="E36" s="299">
        <v>0</v>
      </c>
      <c r="F36" s="158">
        <f t="shared" si="1"/>
        <v>0</v>
      </c>
      <c r="G36" s="307" t="e">
        <f t="shared" si="2"/>
        <v>#DIV/0!</v>
      </c>
    </row>
    <row r="37" spans="1:7" ht="51" hidden="1">
      <c r="A37" s="165" t="s">
        <v>67</v>
      </c>
      <c r="B37" s="162" t="s">
        <v>116</v>
      </c>
      <c r="C37" s="161">
        <f t="shared" si="0"/>
        <v>0</v>
      </c>
      <c r="D37" s="299">
        <v>0</v>
      </c>
      <c r="E37" s="299">
        <v>0</v>
      </c>
      <c r="F37" s="158">
        <f t="shared" si="1"/>
        <v>0</v>
      </c>
      <c r="G37" s="307" t="e">
        <f t="shared" si="2"/>
        <v>#DIV/0!</v>
      </c>
    </row>
    <row r="38" spans="1:235" s="32" customFormat="1" ht="38.25">
      <c r="A38" s="168" t="s">
        <v>215</v>
      </c>
      <c r="B38" s="162" t="s">
        <v>381</v>
      </c>
      <c r="C38" s="161">
        <f t="shared" si="0"/>
        <v>1</v>
      </c>
      <c r="D38" s="299">
        <v>1000</v>
      </c>
      <c r="E38" s="299">
        <v>0</v>
      </c>
      <c r="F38" s="158">
        <f t="shared" si="1"/>
        <v>0</v>
      </c>
      <c r="G38" s="307">
        <f t="shared" si="2"/>
        <v>0</v>
      </c>
      <c r="H38" s="92"/>
      <c r="I38" s="93"/>
      <c r="J38" s="37"/>
      <c r="K38" s="91"/>
      <c r="L38" s="92"/>
      <c r="M38" s="93"/>
      <c r="N38" s="37"/>
      <c r="O38" s="91"/>
      <c r="P38" s="92"/>
      <c r="Q38" s="93"/>
      <c r="R38" s="37"/>
      <c r="S38" s="91"/>
      <c r="T38" s="92"/>
      <c r="U38" s="93"/>
      <c r="V38" s="37"/>
      <c r="W38" s="91"/>
      <c r="X38" s="92"/>
      <c r="Y38" s="93"/>
      <c r="Z38" s="37"/>
      <c r="AA38" s="91"/>
      <c r="AB38" s="92"/>
      <c r="AC38" s="93"/>
      <c r="AD38" s="37"/>
      <c r="AE38" s="91"/>
      <c r="AF38" s="92"/>
      <c r="AG38" s="93"/>
      <c r="AH38" s="37"/>
      <c r="AI38" s="91"/>
      <c r="AJ38" s="92"/>
      <c r="AK38" s="93"/>
      <c r="AL38" s="37"/>
      <c r="AM38" s="91"/>
      <c r="AN38" s="92"/>
      <c r="AO38" s="93"/>
      <c r="AP38" s="37"/>
      <c r="AQ38" s="91"/>
      <c r="AR38" s="92"/>
      <c r="AS38" s="93"/>
      <c r="AT38" s="37"/>
      <c r="AU38" s="91"/>
      <c r="AV38" s="92"/>
      <c r="AW38" s="93"/>
      <c r="AX38" s="37"/>
      <c r="AY38" s="91"/>
      <c r="AZ38" s="92"/>
      <c r="BA38" s="93"/>
      <c r="BB38" s="37"/>
      <c r="BC38" s="91"/>
      <c r="BD38" s="92"/>
      <c r="BE38" s="93"/>
      <c r="BF38" s="37"/>
      <c r="BG38" s="91"/>
      <c r="BH38" s="92"/>
      <c r="BI38" s="93"/>
      <c r="BJ38" s="37"/>
      <c r="BK38" s="91"/>
      <c r="BL38" s="92"/>
      <c r="BM38" s="93"/>
      <c r="BN38" s="37"/>
      <c r="BO38" s="91"/>
      <c r="BP38" s="92"/>
      <c r="BQ38" s="93"/>
      <c r="BR38" s="37"/>
      <c r="BS38" s="91"/>
      <c r="BT38" s="92"/>
      <c r="BU38" s="93"/>
      <c r="BV38" s="37"/>
      <c r="BW38" s="91"/>
      <c r="BX38" s="92"/>
      <c r="BY38" s="93"/>
      <c r="BZ38" s="37"/>
      <c r="CA38" s="91"/>
      <c r="CB38" s="92"/>
      <c r="CC38" s="93"/>
      <c r="CD38" s="37"/>
      <c r="CE38" s="91"/>
      <c r="CF38" s="92"/>
      <c r="CG38" s="93"/>
      <c r="CH38" s="37"/>
      <c r="CI38" s="91"/>
      <c r="CJ38" s="92"/>
      <c r="CK38" s="93"/>
      <c r="CL38" s="37"/>
      <c r="CM38" s="91"/>
      <c r="CN38" s="92"/>
      <c r="CO38" s="93"/>
      <c r="CP38" s="37"/>
      <c r="CQ38" s="91"/>
      <c r="CR38" s="92"/>
      <c r="CS38" s="93"/>
      <c r="CT38" s="37"/>
      <c r="CU38" s="91"/>
      <c r="CV38" s="92"/>
      <c r="CW38" s="93"/>
      <c r="CX38" s="37"/>
      <c r="CY38" s="91"/>
      <c r="CZ38" s="92"/>
      <c r="DA38" s="93"/>
      <c r="DB38" s="37"/>
      <c r="DC38" s="91"/>
      <c r="DD38" s="92"/>
      <c r="DE38" s="93"/>
      <c r="DF38" s="37"/>
      <c r="DG38" s="91"/>
      <c r="DH38" s="92"/>
      <c r="DI38" s="93"/>
      <c r="DJ38" s="37"/>
      <c r="DK38" s="91"/>
      <c r="DL38" s="92"/>
      <c r="DM38" s="93"/>
      <c r="DN38" s="37"/>
      <c r="DO38" s="91"/>
      <c r="DP38" s="92"/>
      <c r="DQ38" s="93"/>
      <c r="DR38" s="37"/>
      <c r="DS38" s="91"/>
      <c r="DT38" s="92"/>
      <c r="DU38" s="93"/>
      <c r="DV38" s="37"/>
      <c r="DW38" s="91"/>
      <c r="DX38" s="92"/>
      <c r="DY38" s="93"/>
      <c r="DZ38" s="37"/>
      <c r="EA38" s="91"/>
      <c r="EB38" s="92"/>
      <c r="EC38" s="93"/>
      <c r="ED38" s="37"/>
      <c r="EE38" s="91"/>
      <c r="EF38" s="92"/>
      <c r="EG38" s="93"/>
      <c r="EH38" s="37"/>
      <c r="EI38" s="91"/>
      <c r="EJ38" s="92"/>
      <c r="EK38" s="93"/>
      <c r="EL38" s="37"/>
      <c r="EM38" s="91"/>
      <c r="EN38" s="92"/>
      <c r="EO38" s="93"/>
      <c r="EP38" s="37"/>
      <c r="EQ38" s="91"/>
      <c r="ER38" s="92"/>
      <c r="ES38" s="93"/>
      <c r="ET38" s="37"/>
      <c r="EU38" s="91"/>
      <c r="EV38" s="92"/>
      <c r="EW38" s="93"/>
      <c r="EX38" s="37"/>
      <c r="EY38" s="91"/>
      <c r="EZ38" s="92"/>
      <c r="FA38" s="93"/>
      <c r="FB38" s="37"/>
      <c r="FC38" s="91"/>
      <c r="FD38" s="92"/>
      <c r="FE38" s="93"/>
      <c r="FF38" s="37"/>
      <c r="FG38" s="91"/>
      <c r="FH38" s="92"/>
      <c r="FI38" s="93"/>
      <c r="FJ38" s="37"/>
      <c r="FK38" s="91"/>
      <c r="FL38" s="92"/>
      <c r="FM38" s="93"/>
      <c r="FN38" s="37"/>
      <c r="FO38" s="91"/>
      <c r="FP38" s="92"/>
      <c r="FQ38" s="93"/>
      <c r="FR38" s="37"/>
      <c r="FS38" s="91"/>
      <c r="FT38" s="92"/>
      <c r="FU38" s="93"/>
      <c r="FV38" s="37"/>
      <c r="FW38" s="91"/>
      <c r="FX38" s="92"/>
      <c r="FY38" s="93"/>
      <c r="FZ38" s="37"/>
      <c r="GA38" s="91"/>
      <c r="GB38" s="92"/>
      <c r="GC38" s="93"/>
      <c r="GD38" s="37"/>
      <c r="GE38" s="91"/>
      <c r="GF38" s="92"/>
      <c r="GG38" s="93"/>
      <c r="GH38" s="37"/>
      <c r="GI38" s="91"/>
      <c r="GJ38" s="92"/>
      <c r="GK38" s="93"/>
      <c r="GL38" s="37"/>
      <c r="GM38" s="91"/>
      <c r="GN38" s="92"/>
      <c r="GO38" s="93"/>
      <c r="GP38" s="37"/>
      <c r="GQ38" s="91"/>
      <c r="GR38" s="92"/>
      <c r="GS38" s="93"/>
      <c r="GT38" s="37"/>
      <c r="GU38" s="91"/>
      <c r="GV38" s="92"/>
      <c r="GW38" s="93"/>
      <c r="GX38" s="37"/>
      <c r="GY38" s="91"/>
      <c r="GZ38" s="92"/>
      <c r="HA38" s="93"/>
      <c r="HB38" s="37"/>
      <c r="HC38" s="91"/>
      <c r="HD38" s="92"/>
      <c r="HE38" s="93"/>
      <c r="HF38" s="37"/>
      <c r="HG38" s="91"/>
      <c r="HH38" s="92"/>
      <c r="HI38" s="93"/>
      <c r="HJ38" s="37"/>
      <c r="HK38" s="91"/>
      <c r="HL38" s="92"/>
      <c r="HM38" s="93"/>
      <c r="HN38" s="37"/>
      <c r="HO38" s="91"/>
      <c r="HP38" s="92"/>
      <c r="HQ38" s="93"/>
      <c r="HR38" s="37"/>
      <c r="HS38" s="91"/>
      <c r="HT38" s="92"/>
      <c r="HU38" s="93"/>
      <c r="HV38" s="37"/>
      <c r="HW38" s="91"/>
      <c r="HX38" s="92"/>
      <c r="HY38" s="93"/>
      <c r="HZ38" s="37"/>
      <c r="IA38" s="91"/>
    </row>
    <row r="39" spans="1:7" ht="12.75">
      <c r="A39" s="169" t="s">
        <v>216</v>
      </c>
      <c r="B39" s="157" t="s">
        <v>382</v>
      </c>
      <c r="C39" s="158">
        <f t="shared" si="0"/>
        <v>34.5</v>
      </c>
      <c r="D39" s="299">
        <f>D40+D41+D42</f>
        <v>34500</v>
      </c>
      <c r="E39" s="299">
        <f>E40+E41+E42</f>
        <v>16575</v>
      </c>
      <c r="F39" s="158">
        <f t="shared" si="1"/>
        <v>16.575</v>
      </c>
      <c r="G39" s="307">
        <f t="shared" si="2"/>
        <v>48.04347826086956</v>
      </c>
    </row>
    <row r="40" spans="1:7" ht="25.5">
      <c r="A40" s="168" t="s">
        <v>217</v>
      </c>
      <c r="B40" s="162" t="s">
        <v>383</v>
      </c>
      <c r="C40" s="161">
        <f t="shared" si="0"/>
        <v>6.5</v>
      </c>
      <c r="D40" s="299">
        <v>6500</v>
      </c>
      <c r="E40" s="299">
        <v>4000</v>
      </c>
      <c r="F40" s="158">
        <f t="shared" si="1"/>
        <v>4</v>
      </c>
      <c r="G40" s="307">
        <f t="shared" si="2"/>
        <v>61.53846153846154</v>
      </c>
    </row>
    <row r="41" spans="1:7" ht="34.5" customHeight="1">
      <c r="A41" s="168" t="s">
        <v>262</v>
      </c>
      <c r="B41" s="162" t="s">
        <v>384</v>
      </c>
      <c r="C41" s="161">
        <f t="shared" si="0"/>
        <v>27</v>
      </c>
      <c r="D41" s="299">
        <v>27000</v>
      </c>
      <c r="E41" s="299">
        <v>12575</v>
      </c>
      <c r="F41" s="158">
        <f t="shared" si="1"/>
        <v>12.575</v>
      </c>
      <c r="G41" s="307">
        <f t="shared" si="2"/>
        <v>46.574074074074076</v>
      </c>
    </row>
    <row r="42" spans="1:7" ht="12.75">
      <c r="A42" s="168" t="s">
        <v>295</v>
      </c>
      <c r="B42" s="162" t="s">
        <v>385</v>
      </c>
      <c r="C42" s="161">
        <f t="shared" si="0"/>
        <v>1</v>
      </c>
      <c r="D42" s="299">
        <v>1000</v>
      </c>
      <c r="E42" s="299">
        <v>0</v>
      </c>
      <c r="F42" s="158">
        <f t="shared" si="1"/>
        <v>0</v>
      </c>
      <c r="G42" s="307">
        <f t="shared" si="2"/>
        <v>0</v>
      </c>
    </row>
    <row r="43" spans="1:7" ht="19.5" customHeight="1">
      <c r="A43" s="169" t="s">
        <v>478</v>
      </c>
      <c r="B43" s="162" t="s">
        <v>479</v>
      </c>
      <c r="C43" s="161">
        <f>D43/1000</f>
        <v>16.84</v>
      </c>
      <c r="D43" s="299">
        <f>D44</f>
        <v>16840</v>
      </c>
      <c r="E43" s="299">
        <f>E44</f>
        <v>16833.33</v>
      </c>
      <c r="F43" s="158">
        <f t="shared" si="1"/>
        <v>16.83333</v>
      </c>
      <c r="G43" s="307">
        <f t="shared" si="2"/>
        <v>99.9603919239905</v>
      </c>
    </row>
    <row r="44" spans="1:7" ht="61.5" customHeight="1">
      <c r="A44" s="302" t="s">
        <v>477</v>
      </c>
      <c r="B44" s="162" t="s">
        <v>480</v>
      </c>
      <c r="C44" s="161">
        <f>D44/1000</f>
        <v>16.84</v>
      </c>
      <c r="D44" s="299">
        <v>16840</v>
      </c>
      <c r="E44" s="299">
        <v>16833.33</v>
      </c>
      <c r="F44" s="158">
        <f t="shared" si="1"/>
        <v>16.83333</v>
      </c>
      <c r="G44" s="307">
        <f t="shared" si="2"/>
        <v>99.9603919239905</v>
      </c>
    </row>
    <row r="45" spans="1:7" ht="12.75">
      <c r="A45" s="170" t="s">
        <v>218</v>
      </c>
      <c r="B45" s="171" t="s">
        <v>386</v>
      </c>
      <c r="C45" s="161">
        <f t="shared" si="0"/>
        <v>6</v>
      </c>
      <c r="D45" s="303">
        <f>D46</f>
        <v>6000</v>
      </c>
      <c r="E45" s="303">
        <f>E46</f>
        <v>6001.57</v>
      </c>
      <c r="F45" s="158">
        <f t="shared" si="1"/>
        <v>6.00157</v>
      </c>
      <c r="G45" s="307">
        <f t="shared" si="2"/>
        <v>100.02616666666665</v>
      </c>
    </row>
    <row r="46" spans="1:7" ht="42" customHeight="1">
      <c r="A46" s="109" t="s">
        <v>320</v>
      </c>
      <c r="B46" s="172" t="s">
        <v>387</v>
      </c>
      <c r="C46" s="173">
        <f t="shared" si="0"/>
        <v>6</v>
      </c>
      <c r="D46" s="304">
        <v>6000</v>
      </c>
      <c r="E46" s="304">
        <v>6001.57</v>
      </c>
      <c r="F46" s="158">
        <f t="shared" si="1"/>
        <v>6.00157</v>
      </c>
      <c r="G46" s="307">
        <f t="shared" si="2"/>
        <v>100.02616666666665</v>
      </c>
    </row>
    <row r="47" spans="1:7" ht="12.75">
      <c r="A47" s="170" t="s">
        <v>263</v>
      </c>
      <c r="B47" s="174" t="s">
        <v>264</v>
      </c>
      <c r="C47" s="158">
        <f t="shared" si="0"/>
        <v>0.36</v>
      </c>
      <c r="D47" s="305">
        <f>D48</f>
        <v>360</v>
      </c>
      <c r="E47" s="305">
        <f>E48</f>
        <v>351.54</v>
      </c>
      <c r="F47" s="158">
        <f t="shared" si="1"/>
        <v>0.35154</v>
      </c>
      <c r="G47" s="307">
        <f t="shared" si="2"/>
        <v>97.65</v>
      </c>
    </row>
    <row r="48" spans="1:7" ht="12.75">
      <c r="A48" s="109" t="s">
        <v>263</v>
      </c>
      <c r="B48" s="174" t="s">
        <v>265</v>
      </c>
      <c r="C48" s="158">
        <f t="shared" si="0"/>
        <v>0.36</v>
      </c>
      <c r="D48" s="305">
        <f>D49</f>
        <v>360</v>
      </c>
      <c r="E48" s="305">
        <f>E49</f>
        <v>351.54</v>
      </c>
      <c r="F48" s="158">
        <f t="shared" si="1"/>
        <v>0.35154</v>
      </c>
      <c r="G48" s="307">
        <f t="shared" si="2"/>
        <v>97.65</v>
      </c>
    </row>
    <row r="49" spans="1:7" ht="12.75">
      <c r="A49" s="109" t="s">
        <v>19</v>
      </c>
      <c r="B49" s="174" t="s">
        <v>196</v>
      </c>
      <c r="C49" s="158">
        <f t="shared" si="0"/>
        <v>0.36</v>
      </c>
      <c r="D49" s="305">
        <v>360</v>
      </c>
      <c r="E49" s="305">
        <v>351.54</v>
      </c>
      <c r="F49" s="158">
        <f t="shared" si="1"/>
        <v>0.35154</v>
      </c>
      <c r="G49" s="307">
        <f t="shared" si="2"/>
        <v>97.65</v>
      </c>
    </row>
    <row r="50" spans="1:7" s="97" customFormat="1" ht="25.5">
      <c r="A50" s="169" t="s">
        <v>219</v>
      </c>
      <c r="B50" s="157" t="s">
        <v>388</v>
      </c>
      <c r="C50" s="158">
        <f t="shared" si="0"/>
        <v>8559.75</v>
      </c>
      <c r="D50" s="298">
        <f>D51</f>
        <v>8559750</v>
      </c>
      <c r="E50" s="298">
        <f>E51</f>
        <v>7067920.289999999</v>
      </c>
      <c r="F50" s="158">
        <f t="shared" si="1"/>
        <v>7067.920289999999</v>
      </c>
      <c r="G50" s="307">
        <f t="shared" si="2"/>
        <v>82.57157381932882</v>
      </c>
    </row>
    <row r="51" spans="1:7" s="97" customFormat="1" ht="25.5">
      <c r="A51" s="168" t="s">
        <v>219</v>
      </c>
      <c r="B51" s="162" t="s">
        <v>389</v>
      </c>
      <c r="C51" s="161">
        <f t="shared" si="0"/>
        <v>8559.75</v>
      </c>
      <c r="D51" s="298">
        <f>D52+D54+D59</f>
        <v>8559750</v>
      </c>
      <c r="E51" s="298">
        <f>E52+E54+E59</f>
        <v>7067920.289999999</v>
      </c>
      <c r="F51" s="158">
        <f t="shared" si="1"/>
        <v>7067.920289999999</v>
      </c>
      <c r="G51" s="307">
        <f t="shared" si="2"/>
        <v>82.57157381932882</v>
      </c>
    </row>
    <row r="52" spans="1:7" ht="27.75" customHeight="1">
      <c r="A52" s="163" t="s">
        <v>395</v>
      </c>
      <c r="B52" s="162" t="s">
        <v>396</v>
      </c>
      <c r="C52" s="161">
        <f t="shared" si="0"/>
        <v>7118.25</v>
      </c>
      <c r="D52" s="299">
        <v>7118250</v>
      </c>
      <c r="E52" s="299">
        <v>5780955</v>
      </c>
      <c r="F52" s="158">
        <f t="shared" si="1"/>
        <v>5780.955</v>
      </c>
      <c r="G52" s="307">
        <f t="shared" si="2"/>
        <v>81.21314929933621</v>
      </c>
    </row>
    <row r="53" spans="1:7" ht="12.75" hidden="1">
      <c r="A53" s="163" t="s">
        <v>69</v>
      </c>
      <c r="B53" s="162" t="s">
        <v>197</v>
      </c>
      <c r="C53" s="161">
        <f t="shared" si="0"/>
        <v>0</v>
      </c>
      <c r="D53" s="299">
        <v>0</v>
      </c>
      <c r="E53" s="299">
        <v>0</v>
      </c>
      <c r="F53" s="158">
        <f t="shared" si="1"/>
        <v>0</v>
      </c>
      <c r="G53" s="307" t="e">
        <f t="shared" si="2"/>
        <v>#DIV/0!</v>
      </c>
    </row>
    <row r="54" spans="1:7" ht="12.75">
      <c r="A54" s="168" t="s">
        <v>302</v>
      </c>
      <c r="B54" s="162" t="s">
        <v>390</v>
      </c>
      <c r="C54" s="161">
        <f t="shared" si="0"/>
        <v>1289.2</v>
      </c>
      <c r="D54" s="299">
        <f>D55</f>
        <v>1289200</v>
      </c>
      <c r="E54" s="299">
        <v>1190723.19</v>
      </c>
      <c r="F54" s="158">
        <f t="shared" si="1"/>
        <v>1190.72319</v>
      </c>
      <c r="G54" s="307">
        <f t="shared" si="2"/>
        <v>92.36140164443064</v>
      </c>
    </row>
    <row r="55" spans="1:10" ht="16.5" customHeight="1">
      <c r="A55" s="168" t="s">
        <v>281</v>
      </c>
      <c r="B55" s="162" t="s">
        <v>391</v>
      </c>
      <c r="C55" s="161">
        <f t="shared" si="0"/>
        <v>1289.2</v>
      </c>
      <c r="D55" s="299">
        <v>1289200</v>
      </c>
      <c r="E55" s="299">
        <v>1289200</v>
      </c>
      <c r="F55" s="158">
        <f t="shared" si="1"/>
        <v>1289.2</v>
      </c>
      <c r="G55" s="307">
        <f t="shared" si="2"/>
        <v>100</v>
      </c>
      <c r="H55" s="198"/>
      <c r="I55" s="198"/>
      <c r="J55" s="198"/>
    </row>
    <row r="56" spans="1:7" ht="12.75" hidden="1">
      <c r="A56" s="175" t="s">
        <v>273</v>
      </c>
      <c r="B56" s="162" t="s">
        <v>274</v>
      </c>
      <c r="C56" s="161">
        <f t="shared" si="0"/>
        <v>0</v>
      </c>
      <c r="D56" s="299">
        <v>0</v>
      </c>
      <c r="E56" s="299">
        <v>0</v>
      </c>
      <c r="F56" s="158">
        <f t="shared" si="1"/>
        <v>0</v>
      </c>
      <c r="G56" s="307" t="e">
        <f t="shared" si="2"/>
        <v>#DIV/0!</v>
      </c>
    </row>
    <row r="57" spans="1:7" ht="12.75" hidden="1">
      <c r="A57" s="175" t="s">
        <v>275</v>
      </c>
      <c r="B57" s="162" t="s">
        <v>276</v>
      </c>
      <c r="C57" s="161">
        <f t="shared" si="0"/>
        <v>0</v>
      </c>
      <c r="D57" s="299">
        <f>D58</f>
        <v>0</v>
      </c>
      <c r="E57" s="299">
        <f>E58</f>
        <v>0</v>
      </c>
      <c r="F57" s="158">
        <f t="shared" si="1"/>
        <v>0</v>
      </c>
      <c r="G57" s="307" t="e">
        <f t="shared" si="2"/>
        <v>#DIV/0!</v>
      </c>
    </row>
    <row r="58" spans="1:7" ht="12.75" hidden="1">
      <c r="A58" s="175" t="s">
        <v>277</v>
      </c>
      <c r="B58" s="162" t="s">
        <v>278</v>
      </c>
      <c r="C58" s="161">
        <f t="shared" si="0"/>
        <v>0</v>
      </c>
      <c r="D58" s="299"/>
      <c r="E58" s="299"/>
      <c r="F58" s="158">
        <f t="shared" si="1"/>
        <v>0</v>
      </c>
      <c r="G58" s="307" t="e">
        <f t="shared" si="2"/>
        <v>#DIV/0!</v>
      </c>
    </row>
    <row r="59" spans="1:7" ht="12.75">
      <c r="A59" s="163" t="s">
        <v>220</v>
      </c>
      <c r="B59" s="162" t="s">
        <v>392</v>
      </c>
      <c r="C59" s="161">
        <f t="shared" si="0"/>
        <v>152.3</v>
      </c>
      <c r="D59" s="299">
        <f>D60+D61</f>
        <v>152300</v>
      </c>
      <c r="E59" s="299">
        <f>E60+E61</f>
        <v>96242.1</v>
      </c>
      <c r="F59" s="158">
        <f t="shared" si="1"/>
        <v>96.24210000000001</v>
      </c>
      <c r="G59" s="307">
        <f t="shared" si="2"/>
        <v>63.1924491135916</v>
      </c>
    </row>
    <row r="60" spans="1:7" ht="36.75" customHeight="1">
      <c r="A60" s="168" t="s">
        <v>222</v>
      </c>
      <c r="B60" s="162" t="s">
        <v>393</v>
      </c>
      <c r="C60" s="161">
        <f>D60/1000</f>
        <v>0.7</v>
      </c>
      <c r="D60" s="299">
        <v>700</v>
      </c>
      <c r="E60" s="299">
        <v>0</v>
      </c>
      <c r="F60" s="158">
        <f t="shared" si="1"/>
        <v>0</v>
      </c>
      <c r="G60" s="307">
        <f t="shared" si="2"/>
        <v>0</v>
      </c>
    </row>
    <row r="61" spans="1:7" ht="33" customHeight="1">
      <c r="A61" s="163" t="s">
        <v>221</v>
      </c>
      <c r="B61" s="162" t="s">
        <v>394</v>
      </c>
      <c r="C61" s="161">
        <f>D61/1000</f>
        <v>151.6</v>
      </c>
      <c r="D61" s="299">
        <v>151600</v>
      </c>
      <c r="E61" s="299">
        <v>96242.1</v>
      </c>
      <c r="F61" s="158">
        <f t="shared" si="1"/>
        <v>96.24210000000001</v>
      </c>
      <c r="G61" s="307">
        <f t="shared" si="2"/>
        <v>63.48423482849604</v>
      </c>
    </row>
    <row r="62" spans="1:7" ht="17.25" customHeight="1" hidden="1">
      <c r="A62" s="168" t="s">
        <v>107</v>
      </c>
      <c r="B62" s="162"/>
      <c r="C62" s="158">
        <f t="shared" si="0"/>
        <v>0</v>
      </c>
      <c r="D62" s="299"/>
      <c r="E62" s="299"/>
      <c r="F62" s="158">
        <f t="shared" si="1"/>
        <v>0</v>
      </c>
      <c r="G62" s="307" t="e">
        <f t="shared" si="2"/>
        <v>#DIV/0!</v>
      </c>
    </row>
    <row r="63" spans="1:7" ht="51" hidden="1">
      <c r="A63" s="168" t="s">
        <v>210</v>
      </c>
      <c r="B63" s="162" t="s">
        <v>102</v>
      </c>
      <c r="C63" s="158">
        <f t="shared" si="0"/>
        <v>0</v>
      </c>
      <c r="D63" s="299"/>
      <c r="E63" s="299"/>
      <c r="F63" s="158">
        <f t="shared" si="1"/>
        <v>0</v>
      </c>
      <c r="G63" s="307" t="e">
        <f t="shared" si="2"/>
        <v>#DIV/0!</v>
      </c>
    </row>
    <row r="64" spans="1:7" ht="12.75" hidden="1">
      <c r="A64" s="168" t="s">
        <v>209</v>
      </c>
      <c r="B64" s="162" t="s">
        <v>199</v>
      </c>
      <c r="C64" s="158">
        <f t="shared" si="0"/>
        <v>0</v>
      </c>
      <c r="D64" s="299">
        <f>D65</f>
        <v>0</v>
      </c>
      <c r="E64" s="299">
        <f>E65</f>
        <v>0</v>
      </c>
      <c r="F64" s="158">
        <f t="shared" si="1"/>
        <v>0</v>
      </c>
      <c r="G64" s="307" t="e">
        <f t="shared" si="2"/>
        <v>#DIV/0!</v>
      </c>
    </row>
    <row r="65" spans="1:7" ht="12.75" hidden="1">
      <c r="A65" s="168" t="s">
        <v>105</v>
      </c>
      <c r="B65" s="162" t="s">
        <v>115</v>
      </c>
      <c r="C65" s="158">
        <f t="shared" si="0"/>
        <v>0</v>
      </c>
      <c r="D65" s="299"/>
      <c r="E65" s="299"/>
      <c r="F65" s="158">
        <f t="shared" si="1"/>
        <v>0</v>
      </c>
      <c r="G65" s="307" t="e">
        <f t="shared" si="2"/>
        <v>#DIV/0!</v>
      </c>
    </row>
    <row r="66" spans="1:7" ht="12.75" hidden="1">
      <c r="A66" s="168" t="s">
        <v>20</v>
      </c>
      <c r="B66" s="162" t="s">
        <v>21</v>
      </c>
      <c r="C66" s="158">
        <f t="shared" si="0"/>
        <v>0</v>
      </c>
      <c r="D66" s="299">
        <v>0</v>
      </c>
      <c r="E66" s="299">
        <v>0</v>
      </c>
      <c r="F66" s="158">
        <f t="shared" si="1"/>
        <v>0</v>
      </c>
      <c r="G66" s="307" t="e">
        <f t="shared" si="2"/>
        <v>#DIV/0!</v>
      </c>
    </row>
    <row r="67" spans="1:7" ht="25.5" hidden="1">
      <c r="A67" s="168" t="s">
        <v>223</v>
      </c>
      <c r="B67" s="162" t="s">
        <v>224</v>
      </c>
      <c r="C67" s="176">
        <f t="shared" si="0"/>
        <v>13674.63</v>
      </c>
      <c r="D67" s="306">
        <f>D11+D50</f>
        <v>13674630</v>
      </c>
      <c r="E67" s="306">
        <f>E11+E50</f>
        <v>10713272.419999998</v>
      </c>
      <c r="F67" s="158">
        <f t="shared" si="1"/>
        <v>10713.272419999998</v>
      </c>
      <c r="G67" s="307">
        <f t="shared" si="2"/>
        <v>78.34414839743377</v>
      </c>
    </row>
    <row r="68" spans="1:7" ht="25.5" hidden="1">
      <c r="A68" s="168" t="s">
        <v>52</v>
      </c>
      <c r="B68" s="162" t="s">
        <v>117</v>
      </c>
      <c r="C68" s="158">
        <f t="shared" si="0"/>
        <v>0</v>
      </c>
      <c r="D68" s="299"/>
      <c r="E68" s="299"/>
      <c r="F68" s="158">
        <f t="shared" si="1"/>
        <v>0</v>
      </c>
      <c r="G68" s="307" t="e">
        <f t="shared" si="2"/>
        <v>#DIV/0!</v>
      </c>
    </row>
    <row r="69" spans="1:7" ht="12.75">
      <c r="A69" s="168" t="s">
        <v>22</v>
      </c>
      <c r="B69" s="162"/>
      <c r="C69" s="158">
        <f>D69/1000</f>
        <v>13674.63</v>
      </c>
      <c r="D69" s="299">
        <f>D11+D50</f>
        <v>13674630</v>
      </c>
      <c r="E69" s="299">
        <f>E11+E50</f>
        <v>10713272.419999998</v>
      </c>
      <c r="F69" s="158">
        <f t="shared" si="1"/>
        <v>10713.272419999998</v>
      </c>
      <c r="G69" s="307">
        <f t="shared" si="2"/>
        <v>78.34414839743377</v>
      </c>
    </row>
    <row r="70" spans="1:7" ht="24.75" customHeight="1">
      <c r="A70" s="88"/>
      <c r="B70" s="36"/>
      <c r="C70" s="32"/>
      <c r="D70" s="32"/>
      <c r="F70" s="95"/>
      <c r="G70" s="95"/>
    </row>
    <row r="71" spans="1:4" ht="12.75">
      <c r="A71" s="89"/>
      <c r="B71" s="36"/>
      <c r="C71" s="98"/>
      <c r="D71" s="32"/>
    </row>
    <row r="72" spans="1:4" ht="15.75" customHeight="1">
      <c r="A72" s="34"/>
      <c r="B72" s="30"/>
      <c r="C72" s="31"/>
      <c r="D72" s="31"/>
    </row>
    <row r="73" spans="1:4" ht="18.75">
      <c r="A73" s="34"/>
      <c r="B73" s="30"/>
      <c r="C73" s="94"/>
      <c r="D73" s="31"/>
    </row>
    <row r="74" spans="1:4" ht="12.75">
      <c r="A74" s="33"/>
      <c r="B74" s="30"/>
      <c r="C74" s="31"/>
      <c r="D74" s="31"/>
    </row>
    <row r="75" spans="1:4" ht="12.75">
      <c r="A75" s="34"/>
      <c r="B75" s="30"/>
      <c r="C75" s="31"/>
      <c r="D75" s="31"/>
    </row>
    <row r="76" spans="1:4" ht="12.75">
      <c r="A76" s="35"/>
      <c r="B76" s="30"/>
      <c r="C76" s="31"/>
      <c r="D76" s="31"/>
    </row>
    <row r="77" spans="1:5" ht="30" customHeight="1">
      <c r="A77" s="86"/>
      <c r="B77" s="36"/>
      <c r="C77" s="96"/>
      <c r="D77" s="32"/>
      <c r="E77" s="32"/>
    </row>
    <row r="78" spans="1:5" ht="15.75">
      <c r="A78" s="37"/>
      <c r="B78" s="36"/>
      <c r="C78" s="38"/>
      <c r="D78" s="38"/>
      <c r="E78" s="32"/>
    </row>
    <row r="79" spans="1:5" ht="15.75" customHeight="1">
      <c r="A79" s="39"/>
      <c r="B79" s="32"/>
      <c r="C79" s="40"/>
      <c r="D79" s="40"/>
      <c r="E79" s="32"/>
    </row>
    <row r="80" spans="1:5" ht="12.75">
      <c r="A80" s="32"/>
      <c r="B80" s="32"/>
      <c r="C80" s="41"/>
      <c r="D80" s="41"/>
      <c r="E80" s="32"/>
    </row>
    <row r="81" spans="1:5" ht="15.75">
      <c r="A81" s="42"/>
      <c r="B81" s="32"/>
      <c r="C81" s="40"/>
      <c r="D81" s="40"/>
      <c r="E81" s="32"/>
    </row>
    <row r="82" spans="1:5" ht="12.75">
      <c r="A82" s="32"/>
      <c r="B82" s="32"/>
      <c r="C82" s="41"/>
      <c r="D82" s="41"/>
      <c r="E82" s="32"/>
    </row>
    <row r="83" spans="1:5" ht="15.75">
      <c r="A83" s="42"/>
      <c r="B83" s="32"/>
      <c r="C83" s="40"/>
      <c r="D83" s="40"/>
      <c r="E83" s="32"/>
    </row>
    <row r="84" spans="1:5" ht="12.75">
      <c r="A84" s="32"/>
      <c r="B84" s="32"/>
      <c r="C84" s="41"/>
      <c r="D84" s="41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43"/>
      <c r="B93" s="32"/>
      <c r="C93" s="32"/>
      <c r="D93" s="32"/>
      <c r="E93" s="32"/>
    </row>
    <row r="94" spans="1:5" ht="12.75">
      <c r="A94" s="43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43"/>
      <c r="B104" s="32"/>
      <c r="C104" s="32"/>
      <c r="D104" s="32"/>
      <c r="E104" s="32"/>
    </row>
    <row r="105" spans="1:5" ht="12.75">
      <c r="A105" s="43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44"/>
      <c r="D112" s="32"/>
      <c r="E112" s="32"/>
    </row>
    <row r="113" spans="1:5" ht="12.75">
      <c r="A113" s="32"/>
      <c r="B113" s="32"/>
      <c r="C113" s="44"/>
      <c r="D113" s="32"/>
      <c r="E113" s="32"/>
    </row>
    <row r="114" spans="1:5" ht="12.75">
      <c r="A114" s="32"/>
      <c r="B114" s="32"/>
      <c r="C114" s="40"/>
      <c r="D114" s="32"/>
      <c r="E114" s="32"/>
    </row>
    <row r="115" spans="1:5" ht="12.75">
      <c r="A115" s="32"/>
      <c r="B115" s="32"/>
      <c r="C115" s="40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40"/>
      <c r="D117" s="32"/>
      <c r="E117" s="32"/>
    </row>
    <row r="118" spans="1:5" ht="12.75">
      <c r="A118" s="32"/>
      <c r="B118" s="32"/>
      <c r="C118" s="40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40"/>
      <c r="D120" s="32"/>
      <c r="E120" s="32"/>
    </row>
    <row r="121" spans="1:5" ht="12.75">
      <c r="A121" s="32"/>
      <c r="B121" s="32"/>
      <c r="C121" s="40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44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</sheetData>
  <sheetProtection/>
  <mergeCells count="14">
    <mergeCell ref="B1:G1"/>
    <mergeCell ref="B2:G2"/>
    <mergeCell ref="B3:G3"/>
    <mergeCell ref="B4:G4"/>
    <mergeCell ref="B5:C5"/>
    <mergeCell ref="A7:D7"/>
    <mergeCell ref="G9:G10"/>
    <mergeCell ref="A8:D8"/>
    <mergeCell ref="A9:A10"/>
    <mergeCell ref="C9:C10"/>
    <mergeCell ref="D9:D10"/>
    <mergeCell ref="E9:E10"/>
    <mergeCell ref="F9:F10"/>
    <mergeCell ref="F8:G8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554"/>
  <sheetViews>
    <sheetView view="pageBreakPreview" zoomScaleNormal="90" zoomScaleSheetLayoutView="100" zoomScalePageLayoutView="86" workbookViewId="0" topLeftCell="A7">
      <selection activeCell="A13" sqref="A13:M502"/>
    </sheetView>
  </sheetViews>
  <sheetFormatPr defaultColWidth="9.00390625" defaultRowHeight="12.75"/>
  <cols>
    <col min="1" max="1" width="54.00390625" style="112" customWidth="1"/>
    <col min="2" max="2" width="6.25390625" style="112" customWidth="1"/>
    <col min="3" max="3" width="4.375" style="112" customWidth="1"/>
    <col min="4" max="4" width="5.25390625" style="112" customWidth="1"/>
    <col min="5" max="5" width="13.00390625" style="112" customWidth="1"/>
    <col min="6" max="6" width="4.125" style="112" customWidth="1"/>
    <col min="7" max="7" width="5.75390625" style="112" hidden="1" customWidth="1"/>
    <col min="8" max="8" width="11.125" style="142" hidden="1" customWidth="1"/>
    <col min="9" max="9" width="13.125" style="142" customWidth="1"/>
    <col min="10" max="10" width="11.125" style="142" customWidth="1"/>
    <col min="11" max="11" width="13.00390625" style="142" hidden="1" customWidth="1"/>
    <col min="12" max="12" width="11.125" style="142" hidden="1" customWidth="1"/>
    <col min="13" max="13" width="16.125" style="112" customWidth="1"/>
    <col min="14" max="14" width="9.125" style="112" customWidth="1"/>
    <col min="15" max="15" width="16.625" style="112" customWidth="1"/>
    <col min="16" max="16384" width="9.125" style="112" customWidth="1"/>
  </cols>
  <sheetData>
    <row r="1" spans="2:13" ht="15.75"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  <c r="M1" s="211"/>
    </row>
    <row r="2" spans="2:14" ht="15.75">
      <c r="B2" s="215"/>
      <c r="C2" s="215"/>
      <c r="D2" s="215"/>
      <c r="E2" s="268" t="s">
        <v>494</v>
      </c>
      <c r="F2" s="268"/>
      <c r="G2" s="268"/>
      <c r="H2" s="268"/>
      <c r="I2" s="268"/>
      <c r="J2" s="268"/>
      <c r="K2" s="268"/>
      <c r="L2" s="268"/>
      <c r="M2" s="268"/>
      <c r="N2" s="107"/>
    </row>
    <row r="3" spans="2:14" ht="15" customHeight="1">
      <c r="B3" s="268" t="s">
        <v>490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07"/>
    </row>
    <row r="4" spans="2:13" ht="15.75">
      <c r="B4" s="268" t="s">
        <v>491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4" s="113" customFormat="1" ht="11.25" customHeight="1">
      <c r="A5" s="212"/>
      <c r="B5" s="212"/>
      <c r="C5" s="268" t="s">
        <v>496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112"/>
    </row>
    <row r="6" spans="1:14" s="113" customFormat="1" ht="27" customHeight="1">
      <c r="A6" s="213"/>
      <c r="B6" s="213"/>
      <c r="C6" s="213"/>
      <c r="D6" s="213"/>
      <c r="E6" s="202"/>
      <c r="F6" s="213"/>
      <c r="G6" s="213"/>
      <c r="H6" s="213"/>
      <c r="I6" s="213"/>
      <c r="J6" s="213"/>
      <c r="K6" s="213"/>
      <c r="L6" s="213"/>
      <c r="M6" s="213"/>
      <c r="N6" s="213"/>
    </row>
    <row r="7" spans="1:14" s="113" customFormat="1" ht="18.75" customHeight="1">
      <c r="A7" s="274" t="s">
        <v>495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14"/>
    </row>
    <row r="8" spans="1:14" s="113" customFormat="1" ht="15.75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112"/>
    </row>
    <row r="9" spans="1:14" s="113" customFormat="1" ht="32.2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112"/>
    </row>
    <row r="10" spans="1:14" s="113" customFormat="1" ht="18" customHeigh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112"/>
      <c r="N10" s="112"/>
    </row>
    <row r="11" spans="1:13" s="113" customFormat="1" ht="11.25" customHeight="1">
      <c r="A11" s="114"/>
      <c r="B11" s="115"/>
      <c r="C11" s="115"/>
      <c r="D11" s="115"/>
      <c r="E11" s="115"/>
      <c r="F11" s="115"/>
      <c r="G11" s="115"/>
      <c r="H11" s="116"/>
      <c r="I11" s="116"/>
      <c r="J11" s="116"/>
      <c r="K11" s="116"/>
      <c r="L11" s="116"/>
      <c r="M11" s="113" t="s">
        <v>23</v>
      </c>
    </row>
    <row r="12" spans="1:12" s="113" customFormat="1" ht="15.75" hidden="1">
      <c r="A12" s="114"/>
      <c r="B12" s="115"/>
      <c r="C12" s="115"/>
      <c r="D12" s="115"/>
      <c r="E12" s="115"/>
      <c r="F12" s="115"/>
      <c r="G12" s="115"/>
      <c r="H12" s="116"/>
      <c r="I12" s="116"/>
      <c r="J12" s="116"/>
      <c r="K12" s="116"/>
      <c r="L12" s="116"/>
    </row>
    <row r="13" spans="1:13" s="113" customFormat="1" ht="15.75" customHeight="1">
      <c r="A13" s="272" t="s">
        <v>139</v>
      </c>
      <c r="B13" s="273" t="s">
        <v>227</v>
      </c>
      <c r="C13" s="273"/>
      <c r="D13" s="273"/>
      <c r="E13" s="273"/>
      <c r="F13" s="273"/>
      <c r="G13" s="273"/>
      <c r="H13" s="272" t="s">
        <v>328</v>
      </c>
      <c r="I13" s="272"/>
      <c r="J13" s="272"/>
      <c r="K13" s="272"/>
      <c r="L13" s="272"/>
      <c r="M13" s="272"/>
    </row>
    <row r="14" spans="1:15" s="113" customFormat="1" ht="60.75" customHeight="1">
      <c r="A14" s="272"/>
      <c r="B14" s="105" t="s">
        <v>121</v>
      </c>
      <c r="C14" s="105" t="s">
        <v>228</v>
      </c>
      <c r="D14" s="105" t="s">
        <v>229</v>
      </c>
      <c r="E14" s="105" t="s">
        <v>123</v>
      </c>
      <c r="F14" s="105" t="s">
        <v>124</v>
      </c>
      <c r="G14" s="105" t="s">
        <v>109</v>
      </c>
      <c r="H14" s="104">
        <v>2022</v>
      </c>
      <c r="I14" s="104" t="s">
        <v>493</v>
      </c>
      <c r="J14" s="104" t="s">
        <v>487</v>
      </c>
      <c r="K14" s="104" t="s">
        <v>487</v>
      </c>
      <c r="L14" s="104">
        <v>2024</v>
      </c>
      <c r="M14" s="308" t="s">
        <v>488</v>
      </c>
      <c r="O14" s="117"/>
    </row>
    <row r="15" spans="1:13" s="113" customFormat="1" ht="15.75">
      <c r="A15" s="106">
        <v>1</v>
      </c>
      <c r="B15" s="106">
        <v>2</v>
      </c>
      <c r="C15" s="106">
        <v>3</v>
      </c>
      <c r="D15" s="106">
        <v>4</v>
      </c>
      <c r="E15" s="106">
        <v>5</v>
      </c>
      <c r="F15" s="106">
        <v>6</v>
      </c>
      <c r="G15" s="106">
        <v>7</v>
      </c>
      <c r="H15" s="106">
        <v>7</v>
      </c>
      <c r="I15" s="106">
        <v>7</v>
      </c>
      <c r="J15" s="106">
        <v>8</v>
      </c>
      <c r="K15" s="106">
        <v>9</v>
      </c>
      <c r="L15" s="106">
        <v>10</v>
      </c>
      <c r="M15" s="309">
        <v>9</v>
      </c>
    </row>
    <row r="16" spans="1:13" ht="15.75">
      <c r="A16" s="310" t="s">
        <v>230</v>
      </c>
      <c r="B16" s="311">
        <v>950</v>
      </c>
      <c r="C16" s="312"/>
      <c r="D16" s="312"/>
      <c r="E16" s="313"/>
      <c r="F16" s="314"/>
      <c r="G16" s="314"/>
      <c r="H16" s="315">
        <f>H17+H117+H146+H192+H236+H341+H370+H451+H464+H477+H487</f>
        <v>15885832.4</v>
      </c>
      <c r="I16" s="316">
        <f aca="true" t="shared" si="0" ref="I16:I27">H16/1000</f>
        <v>15885.832400000001</v>
      </c>
      <c r="J16" s="316">
        <f aca="true" t="shared" si="1" ref="J16:J35">K16/1000</f>
        <v>11238.7012</v>
      </c>
      <c r="K16" s="316">
        <f>K17+K117+K146+K192+K236+K341+K370+K451+K464+K477+K487</f>
        <v>11238701.2</v>
      </c>
      <c r="L16" s="316">
        <f>L17+L117+L146+L192+L236+L341+L370+L451+L464+L477+L487</f>
        <v>10967650.000000002</v>
      </c>
      <c r="M16" s="317">
        <f>J16/I16*100</f>
        <v>70.74669376469059</v>
      </c>
    </row>
    <row r="17" spans="1:13" ht="15.75">
      <c r="A17" s="318" t="s">
        <v>231</v>
      </c>
      <c r="B17" s="319" t="s">
        <v>178</v>
      </c>
      <c r="C17" s="319" t="s">
        <v>140</v>
      </c>
      <c r="D17" s="319"/>
      <c r="E17" s="319"/>
      <c r="F17" s="319"/>
      <c r="G17" s="319"/>
      <c r="H17" s="320">
        <f>H18+H33+H85+H94</f>
        <v>5687707.46</v>
      </c>
      <c r="I17" s="316">
        <f t="shared" si="0"/>
        <v>5687.70746</v>
      </c>
      <c r="J17" s="316">
        <f t="shared" si="1"/>
        <v>3990.90477</v>
      </c>
      <c r="K17" s="317">
        <f>K18+K33+K85+K94</f>
        <v>3990904.77</v>
      </c>
      <c r="L17" s="317">
        <f>L18+L33+L85+L94</f>
        <v>4016537</v>
      </c>
      <c r="M17" s="317">
        <f aca="true" t="shared" si="2" ref="M17:M80">J17/I17*100</f>
        <v>70.16719474527969</v>
      </c>
    </row>
    <row r="18" spans="1:13" ht="26.25">
      <c r="A18" s="318" t="s">
        <v>70</v>
      </c>
      <c r="B18" s="319" t="s">
        <v>178</v>
      </c>
      <c r="C18" s="319" t="s">
        <v>140</v>
      </c>
      <c r="D18" s="319" t="s">
        <v>141</v>
      </c>
      <c r="E18" s="319"/>
      <c r="F18" s="319"/>
      <c r="G18" s="319"/>
      <c r="H18" s="320">
        <f>H19</f>
        <v>933408</v>
      </c>
      <c r="I18" s="316">
        <f t="shared" si="0"/>
        <v>933.408</v>
      </c>
      <c r="J18" s="316">
        <f t="shared" si="1"/>
        <v>686.08536</v>
      </c>
      <c r="K18" s="317">
        <f aca="true" t="shared" si="3" ref="K18:L23">K19</f>
        <v>686085.36</v>
      </c>
      <c r="L18" s="317">
        <f t="shared" si="3"/>
        <v>800481</v>
      </c>
      <c r="M18" s="317">
        <f t="shared" si="2"/>
        <v>73.50326545304947</v>
      </c>
    </row>
    <row r="19" spans="1:13" ht="16.5" customHeight="1">
      <c r="A19" s="321" t="s">
        <v>411</v>
      </c>
      <c r="B19" s="322" t="s">
        <v>178</v>
      </c>
      <c r="C19" s="322" t="s">
        <v>140</v>
      </c>
      <c r="D19" s="322" t="s">
        <v>141</v>
      </c>
      <c r="E19" s="322" t="s">
        <v>14</v>
      </c>
      <c r="F19" s="322"/>
      <c r="G19" s="322"/>
      <c r="H19" s="323">
        <f>H20</f>
        <v>933408</v>
      </c>
      <c r="I19" s="316">
        <f t="shared" si="0"/>
        <v>933.408</v>
      </c>
      <c r="J19" s="316">
        <f t="shared" si="1"/>
        <v>686.08536</v>
      </c>
      <c r="K19" s="317">
        <f t="shared" si="3"/>
        <v>686085.36</v>
      </c>
      <c r="L19" s="317">
        <f t="shared" si="3"/>
        <v>800481</v>
      </c>
      <c r="M19" s="317">
        <f t="shared" si="2"/>
        <v>73.50326545304947</v>
      </c>
    </row>
    <row r="20" spans="1:13" ht="24" customHeight="1">
      <c r="A20" s="321" t="s">
        <v>412</v>
      </c>
      <c r="B20" s="322" t="s">
        <v>178</v>
      </c>
      <c r="C20" s="322" t="s">
        <v>140</v>
      </c>
      <c r="D20" s="322" t="s">
        <v>141</v>
      </c>
      <c r="E20" s="322" t="s">
        <v>413</v>
      </c>
      <c r="F20" s="322"/>
      <c r="G20" s="322"/>
      <c r="H20" s="323">
        <f>H22</f>
        <v>933408</v>
      </c>
      <c r="I20" s="316">
        <f t="shared" si="0"/>
        <v>933.408</v>
      </c>
      <c r="J20" s="316">
        <f t="shared" si="1"/>
        <v>686.08536</v>
      </c>
      <c r="K20" s="317">
        <f>K22</f>
        <v>686085.36</v>
      </c>
      <c r="L20" s="317">
        <f>L22</f>
        <v>800481</v>
      </c>
      <c r="M20" s="317">
        <f t="shared" si="2"/>
        <v>73.50326545304947</v>
      </c>
    </row>
    <row r="21" spans="1:13" ht="16.5" customHeight="1">
      <c r="A21" s="324" t="s">
        <v>414</v>
      </c>
      <c r="B21" s="322" t="s">
        <v>178</v>
      </c>
      <c r="C21" s="322" t="s">
        <v>140</v>
      </c>
      <c r="D21" s="322" t="s">
        <v>141</v>
      </c>
      <c r="E21" s="322" t="s">
        <v>417</v>
      </c>
      <c r="F21" s="322"/>
      <c r="G21" s="322"/>
      <c r="H21" s="323">
        <f>H22</f>
        <v>933408</v>
      </c>
      <c r="I21" s="316">
        <f t="shared" si="0"/>
        <v>933.408</v>
      </c>
      <c r="J21" s="316">
        <f t="shared" si="1"/>
        <v>686.08536</v>
      </c>
      <c r="K21" s="317">
        <f>K22</f>
        <v>686085.36</v>
      </c>
      <c r="L21" s="317">
        <f>L22</f>
        <v>800481</v>
      </c>
      <c r="M21" s="317">
        <f t="shared" si="2"/>
        <v>73.50326545304947</v>
      </c>
    </row>
    <row r="22" spans="1:13" ht="13.5" customHeight="1">
      <c r="A22" s="325" t="s">
        <v>416</v>
      </c>
      <c r="B22" s="322" t="s">
        <v>178</v>
      </c>
      <c r="C22" s="322" t="s">
        <v>140</v>
      </c>
      <c r="D22" s="322" t="s">
        <v>141</v>
      </c>
      <c r="E22" s="322" t="s">
        <v>418</v>
      </c>
      <c r="F22" s="322"/>
      <c r="G22" s="322"/>
      <c r="H22" s="323">
        <f>H23</f>
        <v>933408</v>
      </c>
      <c r="I22" s="316">
        <f t="shared" si="0"/>
        <v>933.408</v>
      </c>
      <c r="J22" s="316">
        <f t="shared" si="1"/>
        <v>686.08536</v>
      </c>
      <c r="K22" s="317">
        <f t="shared" si="3"/>
        <v>686085.36</v>
      </c>
      <c r="L22" s="317">
        <f t="shared" si="3"/>
        <v>800481</v>
      </c>
      <c r="M22" s="317">
        <f t="shared" si="2"/>
        <v>73.50326545304947</v>
      </c>
    </row>
    <row r="23" spans="1:13" ht="51.75">
      <c r="A23" s="321" t="s">
        <v>133</v>
      </c>
      <c r="B23" s="322" t="s">
        <v>178</v>
      </c>
      <c r="C23" s="322" t="s">
        <v>140</v>
      </c>
      <c r="D23" s="322" t="s">
        <v>141</v>
      </c>
      <c r="E23" s="322" t="s">
        <v>418</v>
      </c>
      <c r="F23" s="322" t="s">
        <v>134</v>
      </c>
      <c r="G23" s="322"/>
      <c r="H23" s="323">
        <f>H24</f>
        <v>933408</v>
      </c>
      <c r="I23" s="316">
        <f t="shared" si="0"/>
        <v>933.408</v>
      </c>
      <c r="J23" s="316">
        <f t="shared" si="1"/>
        <v>686.08536</v>
      </c>
      <c r="K23" s="317">
        <v>686085.36</v>
      </c>
      <c r="L23" s="317">
        <f t="shared" si="3"/>
        <v>800481</v>
      </c>
      <c r="M23" s="317">
        <f t="shared" si="2"/>
        <v>73.50326545304947</v>
      </c>
    </row>
    <row r="24" spans="1:13" ht="26.25" hidden="1">
      <c r="A24" s="321" t="s">
        <v>271</v>
      </c>
      <c r="B24" s="322" t="s">
        <v>178</v>
      </c>
      <c r="C24" s="322" t="s">
        <v>140</v>
      </c>
      <c r="D24" s="322" t="s">
        <v>141</v>
      </c>
      <c r="E24" s="322" t="s">
        <v>418</v>
      </c>
      <c r="F24" s="322" t="s">
        <v>272</v>
      </c>
      <c r="G24" s="322"/>
      <c r="H24" s="323">
        <f>H25+H28+H30</f>
        <v>933408</v>
      </c>
      <c r="I24" s="316">
        <f t="shared" si="0"/>
        <v>933.408</v>
      </c>
      <c r="J24" s="326">
        <f t="shared" si="1"/>
        <v>800.561</v>
      </c>
      <c r="K24" s="317">
        <f>K25+K28+K30</f>
        <v>800561</v>
      </c>
      <c r="L24" s="317">
        <f>L25+L28+L30</f>
        <v>800481</v>
      </c>
      <c r="M24" s="317">
        <f t="shared" si="2"/>
        <v>85.76753145462649</v>
      </c>
    </row>
    <row r="25" spans="1:13" ht="15.75" hidden="1">
      <c r="A25" s="321" t="s">
        <v>232</v>
      </c>
      <c r="B25" s="322" t="s">
        <v>178</v>
      </c>
      <c r="C25" s="322" t="s">
        <v>140</v>
      </c>
      <c r="D25" s="322" t="s">
        <v>141</v>
      </c>
      <c r="E25" s="322" t="s">
        <v>418</v>
      </c>
      <c r="F25" s="322" t="s">
        <v>233</v>
      </c>
      <c r="G25" s="322"/>
      <c r="H25" s="323">
        <f>H26</f>
        <v>693708</v>
      </c>
      <c r="I25" s="326">
        <f t="shared" si="0"/>
        <v>693.708</v>
      </c>
      <c r="J25" s="326">
        <f t="shared" si="1"/>
        <v>568.48</v>
      </c>
      <c r="K25" s="317">
        <f>K26</f>
        <v>568480</v>
      </c>
      <c r="L25" s="317">
        <f>L26</f>
        <v>568400</v>
      </c>
      <c r="M25" s="317">
        <f t="shared" si="2"/>
        <v>81.94802424074683</v>
      </c>
    </row>
    <row r="26" spans="1:13" ht="15.75" hidden="1">
      <c r="A26" s="321" t="s">
        <v>143</v>
      </c>
      <c r="B26" s="322" t="s">
        <v>178</v>
      </c>
      <c r="C26" s="322" t="s">
        <v>140</v>
      </c>
      <c r="D26" s="322" t="s">
        <v>141</v>
      </c>
      <c r="E26" s="322" t="s">
        <v>418</v>
      </c>
      <c r="F26" s="322" t="s">
        <v>233</v>
      </c>
      <c r="G26" s="322" t="s">
        <v>144</v>
      </c>
      <c r="H26" s="323">
        <f>H27</f>
        <v>693708</v>
      </c>
      <c r="I26" s="326">
        <f t="shared" si="0"/>
        <v>693.708</v>
      </c>
      <c r="J26" s="326">
        <f t="shared" si="1"/>
        <v>568.48</v>
      </c>
      <c r="K26" s="317">
        <f>K27</f>
        <v>568480</v>
      </c>
      <c r="L26" s="317">
        <f>L27</f>
        <v>568400</v>
      </c>
      <c r="M26" s="317">
        <f t="shared" si="2"/>
        <v>81.94802424074683</v>
      </c>
    </row>
    <row r="27" spans="1:13" ht="15.75" hidden="1">
      <c r="A27" s="321" t="s">
        <v>145</v>
      </c>
      <c r="B27" s="322" t="s">
        <v>178</v>
      </c>
      <c r="C27" s="322" t="s">
        <v>140</v>
      </c>
      <c r="D27" s="322" t="s">
        <v>141</v>
      </c>
      <c r="E27" s="322" t="s">
        <v>418</v>
      </c>
      <c r="F27" s="322" t="s">
        <v>233</v>
      </c>
      <c r="G27" s="322" t="s">
        <v>146</v>
      </c>
      <c r="H27" s="323">
        <v>693708</v>
      </c>
      <c r="I27" s="326">
        <f t="shared" si="0"/>
        <v>693.708</v>
      </c>
      <c r="J27" s="326">
        <f t="shared" si="1"/>
        <v>568.48</v>
      </c>
      <c r="K27" s="317">
        <v>568480</v>
      </c>
      <c r="L27" s="317">
        <v>568400</v>
      </c>
      <c r="M27" s="317">
        <f t="shared" si="2"/>
        <v>81.94802424074683</v>
      </c>
    </row>
    <row r="28" spans="1:13" ht="26.25" hidden="1">
      <c r="A28" s="321" t="s">
        <v>266</v>
      </c>
      <c r="B28" s="322" t="s">
        <v>178</v>
      </c>
      <c r="C28" s="322" t="s">
        <v>140</v>
      </c>
      <c r="D28" s="322" t="s">
        <v>141</v>
      </c>
      <c r="E28" s="322" t="s">
        <v>418</v>
      </c>
      <c r="F28" s="322" t="s">
        <v>267</v>
      </c>
      <c r="G28" s="322"/>
      <c r="H28" s="323">
        <f>H29</f>
        <v>0</v>
      </c>
      <c r="I28" s="326"/>
      <c r="J28" s="326">
        <f t="shared" si="1"/>
        <v>0</v>
      </c>
      <c r="K28" s="317">
        <v>0</v>
      </c>
      <c r="L28" s="317">
        <v>0</v>
      </c>
      <c r="M28" s="317" t="e">
        <f t="shared" si="2"/>
        <v>#DIV/0!</v>
      </c>
    </row>
    <row r="29" spans="1:13" ht="15.75" hidden="1">
      <c r="A29" s="321" t="s">
        <v>269</v>
      </c>
      <c r="B29" s="322" t="s">
        <v>178</v>
      </c>
      <c r="C29" s="322" t="s">
        <v>140</v>
      </c>
      <c r="D29" s="322" t="s">
        <v>141</v>
      </c>
      <c r="E29" s="322" t="s">
        <v>418</v>
      </c>
      <c r="F29" s="322" t="s">
        <v>267</v>
      </c>
      <c r="G29" s="322" t="s">
        <v>268</v>
      </c>
      <c r="H29" s="323">
        <v>0</v>
      </c>
      <c r="I29" s="326"/>
      <c r="J29" s="326">
        <f t="shared" si="1"/>
        <v>0</v>
      </c>
      <c r="K29" s="317">
        <v>0</v>
      </c>
      <c r="L29" s="317">
        <v>0</v>
      </c>
      <c r="M29" s="317" t="e">
        <f t="shared" si="2"/>
        <v>#DIV/0!</v>
      </c>
    </row>
    <row r="30" spans="1:13" ht="39" hidden="1">
      <c r="A30" s="321" t="s">
        <v>234</v>
      </c>
      <c r="B30" s="322" t="s">
        <v>178</v>
      </c>
      <c r="C30" s="322" t="s">
        <v>140</v>
      </c>
      <c r="D30" s="322" t="s">
        <v>141</v>
      </c>
      <c r="E30" s="322" t="s">
        <v>418</v>
      </c>
      <c r="F30" s="322" t="s">
        <v>235</v>
      </c>
      <c r="G30" s="322"/>
      <c r="H30" s="323">
        <f>H31</f>
        <v>239700</v>
      </c>
      <c r="I30" s="326">
        <f aca="true" t="shared" si="4" ref="I30:J74">H30/1000</f>
        <v>239.7</v>
      </c>
      <c r="J30" s="326">
        <f t="shared" si="1"/>
        <v>232.081</v>
      </c>
      <c r="K30" s="317">
        <f>K31</f>
        <v>232081</v>
      </c>
      <c r="L30" s="317">
        <f>L31</f>
        <v>232081</v>
      </c>
      <c r="M30" s="317">
        <f t="shared" si="2"/>
        <v>96.82144347100542</v>
      </c>
    </row>
    <row r="31" spans="1:13" ht="15.75" hidden="1">
      <c r="A31" s="321" t="s">
        <v>143</v>
      </c>
      <c r="B31" s="322" t="s">
        <v>178</v>
      </c>
      <c r="C31" s="322" t="s">
        <v>140</v>
      </c>
      <c r="D31" s="322" t="s">
        <v>141</v>
      </c>
      <c r="E31" s="322" t="s">
        <v>418</v>
      </c>
      <c r="F31" s="322" t="s">
        <v>235</v>
      </c>
      <c r="G31" s="322" t="s">
        <v>144</v>
      </c>
      <c r="H31" s="323">
        <f>H32</f>
        <v>239700</v>
      </c>
      <c r="I31" s="326">
        <f t="shared" si="4"/>
        <v>239.7</v>
      </c>
      <c r="J31" s="326">
        <f t="shared" si="1"/>
        <v>232.081</v>
      </c>
      <c r="K31" s="317">
        <f>K32</f>
        <v>232081</v>
      </c>
      <c r="L31" s="317">
        <f>L32</f>
        <v>232081</v>
      </c>
      <c r="M31" s="317">
        <f t="shared" si="2"/>
        <v>96.82144347100542</v>
      </c>
    </row>
    <row r="32" spans="1:13" ht="15.75" hidden="1">
      <c r="A32" s="321" t="s">
        <v>147</v>
      </c>
      <c r="B32" s="322" t="s">
        <v>178</v>
      </c>
      <c r="C32" s="322" t="s">
        <v>140</v>
      </c>
      <c r="D32" s="322" t="s">
        <v>141</v>
      </c>
      <c r="E32" s="322" t="s">
        <v>418</v>
      </c>
      <c r="F32" s="322" t="s">
        <v>235</v>
      </c>
      <c r="G32" s="322" t="s">
        <v>148</v>
      </c>
      <c r="H32" s="323">
        <v>239700</v>
      </c>
      <c r="I32" s="326">
        <f t="shared" si="4"/>
        <v>239.7</v>
      </c>
      <c r="J32" s="326">
        <f t="shared" si="1"/>
        <v>232.081</v>
      </c>
      <c r="K32" s="317">
        <v>232081</v>
      </c>
      <c r="L32" s="317">
        <v>232081</v>
      </c>
      <c r="M32" s="317">
        <f t="shared" si="2"/>
        <v>96.82144347100542</v>
      </c>
    </row>
    <row r="33" spans="1:13" ht="41.25" customHeight="1">
      <c r="A33" s="318" t="s">
        <v>72</v>
      </c>
      <c r="B33" s="319" t="s">
        <v>178</v>
      </c>
      <c r="C33" s="319" t="s">
        <v>140</v>
      </c>
      <c r="D33" s="319" t="s">
        <v>152</v>
      </c>
      <c r="E33" s="319"/>
      <c r="F33" s="319"/>
      <c r="G33" s="319"/>
      <c r="H33" s="320">
        <f>H34</f>
        <v>4751299.46</v>
      </c>
      <c r="I33" s="326">
        <f t="shared" si="4"/>
        <v>4751.29946</v>
      </c>
      <c r="J33" s="326">
        <f t="shared" si="1"/>
        <v>3304.81941</v>
      </c>
      <c r="K33" s="327">
        <f>K34</f>
        <v>3304819.41</v>
      </c>
      <c r="L33" s="327">
        <f>L34</f>
        <v>3213056</v>
      </c>
      <c r="M33" s="327">
        <f t="shared" si="2"/>
        <v>69.5561169701562</v>
      </c>
    </row>
    <row r="34" spans="1:13" ht="14.25" customHeight="1">
      <c r="A34" s="321" t="s">
        <v>411</v>
      </c>
      <c r="B34" s="322" t="s">
        <v>178</v>
      </c>
      <c r="C34" s="322" t="s">
        <v>140</v>
      </c>
      <c r="D34" s="322" t="s">
        <v>152</v>
      </c>
      <c r="E34" s="322" t="s">
        <v>14</v>
      </c>
      <c r="F34" s="322"/>
      <c r="G34" s="322"/>
      <c r="H34" s="323">
        <f>H35</f>
        <v>4751299.46</v>
      </c>
      <c r="I34" s="316">
        <f t="shared" si="4"/>
        <v>4751.29946</v>
      </c>
      <c r="J34" s="316">
        <f t="shared" si="1"/>
        <v>3304.81941</v>
      </c>
      <c r="K34" s="317">
        <f>K35</f>
        <v>3304819.41</v>
      </c>
      <c r="L34" s="317">
        <f>L35</f>
        <v>3213056</v>
      </c>
      <c r="M34" s="317">
        <f t="shared" si="2"/>
        <v>69.5561169701562</v>
      </c>
    </row>
    <row r="35" spans="1:13" ht="24.75" customHeight="1">
      <c r="A35" s="321" t="s">
        <v>412</v>
      </c>
      <c r="B35" s="322" t="s">
        <v>178</v>
      </c>
      <c r="C35" s="322" t="s">
        <v>140</v>
      </c>
      <c r="D35" s="322" t="s">
        <v>152</v>
      </c>
      <c r="E35" s="322" t="s">
        <v>413</v>
      </c>
      <c r="F35" s="322"/>
      <c r="G35" s="322"/>
      <c r="H35" s="323">
        <f>H36+H43</f>
        <v>4751299.46</v>
      </c>
      <c r="I35" s="316">
        <f t="shared" si="4"/>
        <v>4751.29946</v>
      </c>
      <c r="J35" s="316">
        <f t="shared" si="1"/>
        <v>3304.81941</v>
      </c>
      <c r="K35" s="317">
        <f>K36+K43</f>
        <v>3304819.41</v>
      </c>
      <c r="L35" s="317">
        <f>L36+L43</f>
        <v>3213056</v>
      </c>
      <c r="M35" s="317">
        <f t="shared" si="2"/>
        <v>69.5561169701562</v>
      </c>
    </row>
    <row r="36" spans="1:13" ht="15" customHeight="1">
      <c r="A36" s="321" t="s">
        <v>104</v>
      </c>
      <c r="B36" s="322" t="s">
        <v>178</v>
      </c>
      <c r="C36" s="322" t="s">
        <v>140</v>
      </c>
      <c r="D36" s="322" t="s">
        <v>152</v>
      </c>
      <c r="E36" s="322" t="s">
        <v>419</v>
      </c>
      <c r="F36" s="322"/>
      <c r="G36" s="322"/>
      <c r="H36" s="323">
        <f aca="true" t="shared" si="5" ref="H36:H41">H37</f>
        <v>700</v>
      </c>
      <c r="I36" s="316">
        <f t="shared" si="4"/>
        <v>0.7</v>
      </c>
      <c r="J36" s="316">
        <f t="shared" si="4"/>
        <v>0.0007</v>
      </c>
      <c r="K36" s="317">
        <f aca="true" t="shared" si="6" ref="K36:L41">K37</f>
        <v>0</v>
      </c>
      <c r="L36" s="317">
        <f t="shared" si="6"/>
        <v>700</v>
      </c>
      <c r="M36" s="317">
        <v>0</v>
      </c>
    </row>
    <row r="37" spans="1:13" ht="52.5" customHeight="1">
      <c r="A37" s="321" t="s">
        <v>211</v>
      </c>
      <c r="B37" s="322" t="s">
        <v>178</v>
      </c>
      <c r="C37" s="322" t="s">
        <v>140</v>
      </c>
      <c r="D37" s="322" t="s">
        <v>152</v>
      </c>
      <c r="E37" s="322" t="s">
        <v>420</v>
      </c>
      <c r="F37" s="322"/>
      <c r="G37" s="322"/>
      <c r="H37" s="323">
        <f t="shared" si="5"/>
        <v>700</v>
      </c>
      <c r="I37" s="316">
        <f t="shared" si="4"/>
        <v>0.7</v>
      </c>
      <c r="J37" s="316">
        <f t="shared" si="4"/>
        <v>0.0007</v>
      </c>
      <c r="K37" s="317">
        <f t="shared" si="6"/>
        <v>0</v>
      </c>
      <c r="L37" s="317">
        <f t="shared" si="6"/>
        <v>700</v>
      </c>
      <c r="M37" s="317">
        <v>0</v>
      </c>
    </row>
    <row r="38" spans="1:13" ht="24.75" customHeight="1">
      <c r="A38" s="321" t="s">
        <v>212</v>
      </c>
      <c r="B38" s="322" t="s">
        <v>178</v>
      </c>
      <c r="C38" s="322" t="s">
        <v>140</v>
      </c>
      <c r="D38" s="322" t="s">
        <v>152</v>
      </c>
      <c r="E38" s="322" t="s">
        <v>15</v>
      </c>
      <c r="F38" s="322" t="s">
        <v>142</v>
      </c>
      <c r="G38" s="322"/>
      <c r="H38" s="323">
        <f t="shared" si="5"/>
        <v>700</v>
      </c>
      <c r="I38" s="316">
        <f t="shared" si="4"/>
        <v>0.7</v>
      </c>
      <c r="J38" s="316">
        <f t="shared" si="4"/>
        <v>0.0007</v>
      </c>
      <c r="K38" s="317">
        <v>0</v>
      </c>
      <c r="L38" s="317">
        <f t="shared" si="6"/>
        <v>700</v>
      </c>
      <c r="M38" s="317">
        <v>0</v>
      </c>
    </row>
    <row r="39" spans="1:13" ht="30" customHeight="1" hidden="1">
      <c r="A39" s="321" t="s">
        <v>237</v>
      </c>
      <c r="B39" s="322" t="s">
        <v>178</v>
      </c>
      <c r="C39" s="322" t="s">
        <v>140</v>
      </c>
      <c r="D39" s="322" t="s">
        <v>152</v>
      </c>
      <c r="E39" s="322" t="s">
        <v>420</v>
      </c>
      <c r="F39" s="322" t="s">
        <v>238</v>
      </c>
      <c r="G39" s="322"/>
      <c r="H39" s="323">
        <f t="shared" si="5"/>
        <v>700</v>
      </c>
      <c r="I39" s="316">
        <f t="shared" si="4"/>
        <v>0.7</v>
      </c>
      <c r="J39" s="316">
        <f t="shared" si="4"/>
        <v>0.0007</v>
      </c>
      <c r="K39" s="317">
        <f t="shared" si="6"/>
        <v>700</v>
      </c>
      <c r="L39" s="317">
        <f t="shared" si="6"/>
        <v>700</v>
      </c>
      <c r="M39" s="317">
        <f t="shared" si="2"/>
        <v>0.1</v>
      </c>
    </row>
    <row r="40" spans="1:13" ht="30" customHeight="1" hidden="1">
      <c r="A40" s="321" t="s">
        <v>239</v>
      </c>
      <c r="B40" s="322" t="s">
        <v>178</v>
      </c>
      <c r="C40" s="322" t="s">
        <v>140</v>
      </c>
      <c r="D40" s="322" t="s">
        <v>152</v>
      </c>
      <c r="E40" s="322" t="s">
        <v>420</v>
      </c>
      <c r="F40" s="322" t="s">
        <v>240</v>
      </c>
      <c r="G40" s="322"/>
      <c r="H40" s="323">
        <f t="shared" si="5"/>
        <v>700</v>
      </c>
      <c r="I40" s="316">
        <f t="shared" si="4"/>
        <v>0.7</v>
      </c>
      <c r="J40" s="316">
        <f t="shared" si="4"/>
        <v>0.0007</v>
      </c>
      <c r="K40" s="317">
        <f t="shared" si="6"/>
        <v>700</v>
      </c>
      <c r="L40" s="317">
        <f t="shared" si="6"/>
        <v>700</v>
      </c>
      <c r="M40" s="317">
        <f t="shared" si="2"/>
        <v>0.1</v>
      </c>
    </row>
    <row r="41" spans="1:13" ht="15.75" customHeight="1" hidden="1">
      <c r="A41" s="321" t="s">
        <v>73</v>
      </c>
      <c r="B41" s="322" t="s">
        <v>178</v>
      </c>
      <c r="C41" s="322" t="s">
        <v>140</v>
      </c>
      <c r="D41" s="322" t="s">
        <v>152</v>
      </c>
      <c r="E41" s="322" t="s">
        <v>420</v>
      </c>
      <c r="F41" s="322" t="s">
        <v>240</v>
      </c>
      <c r="G41" s="322" t="s">
        <v>165</v>
      </c>
      <c r="H41" s="323">
        <f t="shared" si="5"/>
        <v>700</v>
      </c>
      <c r="I41" s="316">
        <f t="shared" si="4"/>
        <v>0.7</v>
      </c>
      <c r="J41" s="316">
        <f t="shared" si="4"/>
        <v>0.0007</v>
      </c>
      <c r="K41" s="317">
        <f t="shared" si="6"/>
        <v>700</v>
      </c>
      <c r="L41" s="317">
        <f t="shared" si="6"/>
        <v>700</v>
      </c>
      <c r="M41" s="317">
        <f t="shared" si="2"/>
        <v>0.1</v>
      </c>
    </row>
    <row r="42" spans="1:13" ht="15" customHeight="1" hidden="1">
      <c r="A42" s="328" t="s">
        <v>316</v>
      </c>
      <c r="B42" s="322" t="s">
        <v>178</v>
      </c>
      <c r="C42" s="322" t="s">
        <v>140</v>
      </c>
      <c r="D42" s="322" t="s">
        <v>152</v>
      </c>
      <c r="E42" s="322" t="s">
        <v>420</v>
      </c>
      <c r="F42" s="322" t="s">
        <v>240</v>
      </c>
      <c r="G42" s="322" t="s">
        <v>304</v>
      </c>
      <c r="H42" s="323">
        <v>700</v>
      </c>
      <c r="I42" s="316">
        <f t="shared" si="4"/>
        <v>0.7</v>
      </c>
      <c r="J42" s="316">
        <f t="shared" si="4"/>
        <v>0.0007</v>
      </c>
      <c r="K42" s="317">
        <v>700</v>
      </c>
      <c r="L42" s="317">
        <v>700</v>
      </c>
      <c r="M42" s="317">
        <f t="shared" si="2"/>
        <v>0.1</v>
      </c>
    </row>
    <row r="43" spans="1:13" ht="15.75">
      <c r="A43" s="329" t="s">
        <v>414</v>
      </c>
      <c r="B43" s="322" t="s">
        <v>178</v>
      </c>
      <c r="C43" s="322" t="s">
        <v>140</v>
      </c>
      <c r="D43" s="322" t="s">
        <v>152</v>
      </c>
      <c r="E43" s="322" t="s">
        <v>417</v>
      </c>
      <c r="F43" s="322"/>
      <c r="G43" s="322"/>
      <c r="H43" s="323">
        <f>H44</f>
        <v>4750599.46</v>
      </c>
      <c r="I43" s="316">
        <f t="shared" si="4"/>
        <v>4750.59946</v>
      </c>
      <c r="J43" s="316">
        <f aca="true" t="shared" si="7" ref="J43:J65">K43/1000</f>
        <v>3304.81941</v>
      </c>
      <c r="K43" s="317">
        <f>K44</f>
        <v>3304819.41</v>
      </c>
      <c r="L43" s="317">
        <f>L44</f>
        <v>3212356</v>
      </c>
      <c r="M43" s="317">
        <f t="shared" si="2"/>
        <v>69.56636605183296</v>
      </c>
    </row>
    <row r="44" spans="1:13" ht="13.5" customHeight="1">
      <c r="A44" s="325" t="s">
        <v>416</v>
      </c>
      <c r="B44" s="322" t="s">
        <v>178</v>
      </c>
      <c r="C44" s="322" t="s">
        <v>140</v>
      </c>
      <c r="D44" s="322" t="s">
        <v>152</v>
      </c>
      <c r="E44" s="322" t="s">
        <v>418</v>
      </c>
      <c r="F44" s="322"/>
      <c r="G44" s="322"/>
      <c r="H44" s="323">
        <f>H45+H57+H74</f>
        <v>4750599.46</v>
      </c>
      <c r="I44" s="316">
        <f t="shared" si="4"/>
        <v>4750.59946</v>
      </c>
      <c r="J44" s="316">
        <f t="shared" si="7"/>
        <v>3304.81941</v>
      </c>
      <c r="K44" s="317">
        <f>K45+K57+K74</f>
        <v>3304819.41</v>
      </c>
      <c r="L44" s="317">
        <f>L45+L57+L74</f>
        <v>3212356</v>
      </c>
      <c r="M44" s="317">
        <f t="shared" si="2"/>
        <v>69.56636605183296</v>
      </c>
    </row>
    <row r="45" spans="1:13" ht="51.75">
      <c r="A45" s="330" t="s">
        <v>133</v>
      </c>
      <c r="B45" s="322" t="s">
        <v>178</v>
      </c>
      <c r="C45" s="322" t="s">
        <v>140</v>
      </c>
      <c r="D45" s="322" t="s">
        <v>152</v>
      </c>
      <c r="E45" s="322" t="s">
        <v>418</v>
      </c>
      <c r="F45" s="322" t="s">
        <v>134</v>
      </c>
      <c r="G45" s="322"/>
      <c r="H45" s="331">
        <f>H46</f>
        <v>3941798.71</v>
      </c>
      <c r="I45" s="316">
        <f t="shared" si="4"/>
        <v>3941.79871</v>
      </c>
      <c r="J45" s="316">
        <f t="shared" si="7"/>
        <v>2906.3227</v>
      </c>
      <c r="K45" s="332">
        <v>2906322.7</v>
      </c>
      <c r="L45" s="332">
        <f>L46</f>
        <v>3212356</v>
      </c>
      <c r="M45" s="317">
        <f t="shared" si="2"/>
        <v>73.73087551697941</v>
      </c>
    </row>
    <row r="46" spans="1:13" ht="26.25" hidden="1">
      <c r="A46" s="329" t="s">
        <v>415</v>
      </c>
      <c r="B46" s="322" t="s">
        <v>178</v>
      </c>
      <c r="C46" s="322" t="s">
        <v>140</v>
      </c>
      <c r="D46" s="322" t="s">
        <v>152</v>
      </c>
      <c r="E46" s="322" t="s">
        <v>418</v>
      </c>
      <c r="F46" s="322" t="s">
        <v>272</v>
      </c>
      <c r="G46" s="322"/>
      <c r="H46" s="331">
        <f>H47+H52+H54</f>
        <v>3941798.71</v>
      </c>
      <c r="I46" s="316">
        <f t="shared" si="4"/>
        <v>3941.79871</v>
      </c>
      <c r="J46" s="316">
        <f t="shared" si="7"/>
        <v>3599.846</v>
      </c>
      <c r="K46" s="332">
        <f>K47+K52+K54</f>
        <v>3599846</v>
      </c>
      <c r="L46" s="332">
        <f>L47+L52+L54</f>
        <v>3212356</v>
      </c>
      <c r="M46" s="317">
        <f t="shared" si="2"/>
        <v>91.32495758516295</v>
      </c>
    </row>
    <row r="47" spans="1:13" ht="15.75" hidden="1">
      <c r="A47" s="325" t="s">
        <v>12</v>
      </c>
      <c r="B47" s="322" t="s">
        <v>178</v>
      </c>
      <c r="C47" s="322" t="s">
        <v>140</v>
      </c>
      <c r="D47" s="322" t="s">
        <v>152</v>
      </c>
      <c r="E47" s="322" t="s">
        <v>418</v>
      </c>
      <c r="F47" s="322" t="s">
        <v>233</v>
      </c>
      <c r="G47" s="322"/>
      <c r="H47" s="331">
        <f>H48+H50</f>
        <v>3004298.71</v>
      </c>
      <c r="I47" s="316">
        <f t="shared" si="4"/>
        <v>3004.29871</v>
      </c>
      <c r="J47" s="316">
        <f t="shared" si="7"/>
        <v>2682.346</v>
      </c>
      <c r="K47" s="332">
        <f>K48+K50</f>
        <v>2682346</v>
      </c>
      <c r="L47" s="332">
        <f>L48+L50</f>
        <v>2294856</v>
      </c>
      <c r="M47" s="317">
        <f t="shared" si="2"/>
        <v>89.2835985673342</v>
      </c>
    </row>
    <row r="48" spans="1:13" ht="26.25" hidden="1">
      <c r="A48" s="329" t="s">
        <v>415</v>
      </c>
      <c r="B48" s="322" t="s">
        <v>178</v>
      </c>
      <c r="C48" s="322" t="s">
        <v>140</v>
      </c>
      <c r="D48" s="322" t="s">
        <v>152</v>
      </c>
      <c r="E48" s="322" t="s">
        <v>418</v>
      </c>
      <c r="F48" s="322" t="s">
        <v>233</v>
      </c>
      <c r="G48" s="322" t="s">
        <v>144</v>
      </c>
      <c r="H48" s="331">
        <f>H49</f>
        <v>2994097.34</v>
      </c>
      <c r="I48" s="316">
        <f t="shared" si="4"/>
        <v>2994.09734</v>
      </c>
      <c r="J48" s="316">
        <f t="shared" si="7"/>
        <v>2682.346</v>
      </c>
      <c r="K48" s="332">
        <f>K49</f>
        <v>2682346</v>
      </c>
      <c r="L48" s="332">
        <f>L49</f>
        <v>2294856</v>
      </c>
      <c r="M48" s="317">
        <f t="shared" si="2"/>
        <v>89.58780211200482</v>
      </c>
    </row>
    <row r="49" spans="1:13" ht="26.25" hidden="1">
      <c r="A49" s="325" t="s">
        <v>416</v>
      </c>
      <c r="B49" s="322" t="s">
        <v>178</v>
      </c>
      <c r="C49" s="322" t="s">
        <v>140</v>
      </c>
      <c r="D49" s="322" t="s">
        <v>152</v>
      </c>
      <c r="E49" s="322" t="s">
        <v>418</v>
      </c>
      <c r="F49" s="322" t="s">
        <v>233</v>
      </c>
      <c r="G49" s="322" t="s">
        <v>146</v>
      </c>
      <c r="H49" s="331">
        <v>2994097.34</v>
      </c>
      <c r="I49" s="316">
        <f t="shared" si="4"/>
        <v>2994.09734</v>
      </c>
      <c r="J49" s="316">
        <f t="shared" si="7"/>
        <v>2682.346</v>
      </c>
      <c r="K49" s="332">
        <v>2682346</v>
      </c>
      <c r="L49" s="332">
        <v>2294856</v>
      </c>
      <c r="M49" s="317">
        <f t="shared" si="2"/>
        <v>89.58780211200482</v>
      </c>
    </row>
    <row r="50" spans="1:13" ht="15.75" hidden="1">
      <c r="A50" s="333" t="s">
        <v>149</v>
      </c>
      <c r="B50" s="322" t="s">
        <v>178</v>
      </c>
      <c r="C50" s="322" t="s">
        <v>140</v>
      </c>
      <c r="D50" s="322" t="s">
        <v>152</v>
      </c>
      <c r="E50" s="322" t="s">
        <v>418</v>
      </c>
      <c r="F50" s="322" t="s">
        <v>233</v>
      </c>
      <c r="G50" s="322" t="s">
        <v>79</v>
      </c>
      <c r="H50" s="331">
        <f>H51</f>
        <v>10201.37</v>
      </c>
      <c r="I50" s="316">
        <f t="shared" si="4"/>
        <v>10.20137</v>
      </c>
      <c r="J50" s="316">
        <f t="shared" si="7"/>
        <v>0</v>
      </c>
      <c r="K50" s="332">
        <f>K51</f>
        <v>0</v>
      </c>
      <c r="L50" s="332">
        <f>L51</f>
        <v>0</v>
      </c>
      <c r="M50" s="317">
        <f t="shared" si="2"/>
        <v>0</v>
      </c>
    </row>
    <row r="51" spans="1:13" ht="26.25" hidden="1">
      <c r="A51" s="328" t="s">
        <v>313</v>
      </c>
      <c r="B51" s="322" t="s">
        <v>178</v>
      </c>
      <c r="C51" s="322" t="s">
        <v>140</v>
      </c>
      <c r="D51" s="322" t="s">
        <v>152</v>
      </c>
      <c r="E51" s="322" t="s">
        <v>418</v>
      </c>
      <c r="F51" s="322" t="s">
        <v>233</v>
      </c>
      <c r="G51" s="322" t="s">
        <v>314</v>
      </c>
      <c r="H51" s="331">
        <v>10201.37</v>
      </c>
      <c r="I51" s="316">
        <f t="shared" si="4"/>
        <v>10.20137</v>
      </c>
      <c r="J51" s="316">
        <f t="shared" si="7"/>
        <v>0</v>
      </c>
      <c r="K51" s="332">
        <v>0</v>
      </c>
      <c r="L51" s="332">
        <v>0</v>
      </c>
      <c r="M51" s="317">
        <f t="shared" si="2"/>
        <v>0</v>
      </c>
    </row>
    <row r="52" spans="1:13" ht="26.25" hidden="1">
      <c r="A52" s="321" t="s">
        <v>266</v>
      </c>
      <c r="B52" s="322" t="s">
        <v>178</v>
      </c>
      <c r="C52" s="322" t="s">
        <v>140</v>
      </c>
      <c r="D52" s="322" t="s">
        <v>152</v>
      </c>
      <c r="E52" s="322" t="s">
        <v>418</v>
      </c>
      <c r="F52" s="322" t="s">
        <v>267</v>
      </c>
      <c r="G52" s="322"/>
      <c r="H52" s="331">
        <f>H53</f>
        <v>0</v>
      </c>
      <c r="I52" s="316">
        <f t="shared" si="4"/>
        <v>0</v>
      </c>
      <c r="J52" s="316">
        <f t="shared" si="7"/>
        <v>0</v>
      </c>
      <c r="K52" s="317">
        <v>0</v>
      </c>
      <c r="L52" s="317">
        <v>0</v>
      </c>
      <c r="M52" s="317" t="e">
        <f t="shared" si="2"/>
        <v>#DIV/0!</v>
      </c>
    </row>
    <row r="53" spans="1:13" ht="15.75" hidden="1">
      <c r="A53" s="321" t="s">
        <v>269</v>
      </c>
      <c r="B53" s="322" t="s">
        <v>178</v>
      </c>
      <c r="C53" s="322" t="s">
        <v>140</v>
      </c>
      <c r="D53" s="322" t="s">
        <v>152</v>
      </c>
      <c r="E53" s="322" t="s">
        <v>418</v>
      </c>
      <c r="F53" s="322" t="s">
        <v>267</v>
      </c>
      <c r="G53" s="322" t="s">
        <v>268</v>
      </c>
      <c r="H53" s="331">
        <v>0</v>
      </c>
      <c r="I53" s="316">
        <f t="shared" si="4"/>
        <v>0</v>
      </c>
      <c r="J53" s="316">
        <f t="shared" si="7"/>
        <v>0</v>
      </c>
      <c r="K53" s="317">
        <v>0</v>
      </c>
      <c r="L53" s="317">
        <v>0</v>
      </c>
      <c r="M53" s="317" t="e">
        <f t="shared" si="2"/>
        <v>#DIV/0!</v>
      </c>
    </row>
    <row r="54" spans="1:15" ht="39" hidden="1">
      <c r="A54" s="321" t="s">
        <v>234</v>
      </c>
      <c r="B54" s="322" t="s">
        <v>178</v>
      </c>
      <c r="C54" s="322" t="s">
        <v>140</v>
      </c>
      <c r="D54" s="322" t="s">
        <v>152</v>
      </c>
      <c r="E54" s="322" t="s">
        <v>418</v>
      </c>
      <c r="F54" s="322" t="s">
        <v>236</v>
      </c>
      <c r="G54" s="322"/>
      <c r="H54" s="331">
        <f>H55</f>
        <v>937500</v>
      </c>
      <c r="I54" s="316">
        <f t="shared" si="4"/>
        <v>937.5</v>
      </c>
      <c r="J54" s="316">
        <f t="shared" si="7"/>
        <v>917.5</v>
      </c>
      <c r="K54" s="332">
        <f>K55</f>
        <v>917500</v>
      </c>
      <c r="L54" s="332">
        <f>L55</f>
        <v>917500</v>
      </c>
      <c r="M54" s="317">
        <f t="shared" si="2"/>
        <v>97.86666666666667</v>
      </c>
      <c r="O54" s="145"/>
    </row>
    <row r="55" spans="1:15" ht="15.75" hidden="1">
      <c r="A55" s="321" t="s">
        <v>143</v>
      </c>
      <c r="B55" s="322" t="s">
        <v>178</v>
      </c>
      <c r="C55" s="322" t="s">
        <v>140</v>
      </c>
      <c r="D55" s="322" t="s">
        <v>152</v>
      </c>
      <c r="E55" s="322" t="s">
        <v>418</v>
      </c>
      <c r="F55" s="322" t="s">
        <v>236</v>
      </c>
      <c r="G55" s="322" t="s">
        <v>144</v>
      </c>
      <c r="H55" s="331">
        <f>H56</f>
        <v>937500</v>
      </c>
      <c r="I55" s="316">
        <f t="shared" si="4"/>
        <v>937.5</v>
      </c>
      <c r="J55" s="316">
        <f t="shared" si="7"/>
        <v>917.5</v>
      </c>
      <c r="K55" s="332">
        <f>K56</f>
        <v>917500</v>
      </c>
      <c r="L55" s="332">
        <f>L56</f>
        <v>917500</v>
      </c>
      <c r="M55" s="317">
        <f t="shared" si="2"/>
        <v>97.86666666666667</v>
      </c>
      <c r="O55" s="146"/>
    </row>
    <row r="56" spans="1:15" ht="15.75" hidden="1">
      <c r="A56" s="321" t="s">
        <v>147</v>
      </c>
      <c r="B56" s="322" t="s">
        <v>178</v>
      </c>
      <c r="C56" s="322" t="s">
        <v>140</v>
      </c>
      <c r="D56" s="322" t="s">
        <v>152</v>
      </c>
      <c r="E56" s="322" t="s">
        <v>418</v>
      </c>
      <c r="F56" s="322" t="s">
        <v>236</v>
      </c>
      <c r="G56" s="322" t="s">
        <v>148</v>
      </c>
      <c r="H56" s="331">
        <v>937500</v>
      </c>
      <c r="I56" s="316">
        <f t="shared" si="4"/>
        <v>937.5</v>
      </c>
      <c r="J56" s="316">
        <f t="shared" si="7"/>
        <v>917.5</v>
      </c>
      <c r="K56" s="332">
        <v>917500</v>
      </c>
      <c r="L56" s="332">
        <v>917500</v>
      </c>
      <c r="M56" s="317">
        <f t="shared" si="2"/>
        <v>97.86666666666667</v>
      </c>
      <c r="O56" s="147"/>
    </row>
    <row r="57" spans="1:15" ht="26.25" customHeight="1">
      <c r="A57" s="321" t="s">
        <v>212</v>
      </c>
      <c r="B57" s="322" t="s">
        <v>178</v>
      </c>
      <c r="C57" s="322" t="s">
        <v>140</v>
      </c>
      <c r="D57" s="322" t="s">
        <v>152</v>
      </c>
      <c r="E57" s="322" t="s">
        <v>418</v>
      </c>
      <c r="F57" s="322" t="s">
        <v>142</v>
      </c>
      <c r="G57" s="322"/>
      <c r="H57" s="331">
        <f>H58</f>
        <v>802700.75</v>
      </c>
      <c r="I57" s="316">
        <f t="shared" si="4"/>
        <v>802.70075</v>
      </c>
      <c r="J57" s="316">
        <f t="shared" si="7"/>
        <v>394.87371</v>
      </c>
      <c r="K57" s="332">
        <v>394873.71</v>
      </c>
      <c r="L57" s="332">
        <f>L58</f>
        <v>0</v>
      </c>
      <c r="M57" s="317">
        <f t="shared" si="2"/>
        <v>49.19314078129366</v>
      </c>
      <c r="O57" s="147"/>
    </row>
    <row r="58" spans="1:13" ht="26.25" hidden="1">
      <c r="A58" s="321" t="s">
        <v>237</v>
      </c>
      <c r="B58" s="322" t="s">
        <v>178</v>
      </c>
      <c r="C58" s="322" t="s">
        <v>140</v>
      </c>
      <c r="D58" s="322" t="s">
        <v>152</v>
      </c>
      <c r="E58" s="322" t="s">
        <v>418</v>
      </c>
      <c r="F58" s="322" t="s">
        <v>238</v>
      </c>
      <c r="G58" s="322"/>
      <c r="H58" s="331">
        <f>H59</f>
        <v>802700.75</v>
      </c>
      <c r="I58" s="316">
        <f t="shared" si="4"/>
        <v>802.70075</v>
      </c>
      <c r="J58" s="316">
        <f t="shared" si="7"/>
        <v>0</v>
      </c>
      <c r="K58" s="332">
        <f>K59</f>
        <v>0</v>
      </c>
      <c r="L58" s="332">
        <f>L59</f>
        <v>0</v>
      </c>
      <c r="M58" s="317">
        <f t="shared" si="2"/>
        <v>0</v>
      </c>
    </row>
    <row r="59" spans="1:13" ht="20.25" customHeight="1" hidden="1">
      <c r="A59" s="321" t="s">
        <v>294</v>
      </c>
      <c r="B59" s="322" t="s">
        <v>178</v>
      </c>
      <c r="C59" s="322" t="s">
        <v>140</v>
      </c>
      <c r="D59" s="322" t="s">
        <v>152</v>
      </c>
      <c r="E59" s="322" t="s">
        <v>418</v>
      </c>
      <c r="F59" s="322" t="s">
        <v>240</v>
      </c>
      <c r="G59" s="322"/>
      <c r="H59" s="331">
        <f>H60+H67+H73</f>
        <v>802700.75</v>
      </c>
      <c r="I59" s="316">
        <f t="shared" si="4"/>
        <v>802.70075</v>
      </c>
      <c r="J59" s="316">
        <f t="shared" si="7"/>
        <v>0</v>
      </c>
      <c r="K59" s="332">
        <f>K60+K67</f>
        <v>0</v>
      </c>
      <c r="L59" s="332">
        <f>L60+L67</f>
        <v>0</v>
      </c>
      <c r="M59" s="317">
        <f t="shared" si="2"/>
        <v>0</v>
      </c>
    </row>
    <row r="60" spans="1:13" ht="15.75" hidden="1">
      <c r="A60" s="321" t="s">
        <v>71</v>
      </c>
      <c r="B60" s="322" t="s">
        <v>178</v>
      </c>
      <c r="C60" s="322" t="s">
        <v>140</v>
      </c>
      <c r="D60" s="322" t="s">
        <v>152</v>
      </c>
      <c r="E60" s="322" t="s">
        <v>418</v>
      </c>
      <c r="F60" s="322" t="s">
        <v>240</v>
      </c>
      <c r="G60" s="322" t="s">
        <v>142</v>
      </c>
      <c r="H60" s="331">
        <f>H61</f>
        <v>238320.56999999998</v>
      </c>
      <c r="I60" s="316">
        <f t="shared" si="4"/>
        <v>238.32056999999998</v>
      </c>
      <c r="J60" s="316">
        <f t="shared" si="7"/>
        <v>0</v>
      </c>
      <c r="K60" s="332">
        <f>K61</f>
        <v>0</v>
      </c>
      <c r="L60" s="332">
        <f>L61</f>
        <v>0</v>
      </c>
      <c r="M60" s="317">
        <f t="shared" si="2"/>
        <v>0</v>
      </c>
    </row>
    <row r="61" spans="1:13" ht="15.75" hidden="1">
      <c r="A61" s="321" t="s">
        <v>153</v>
      </c>
      <c r="B61" s="322" t="s">
        <v>178</v>
      </c>
      <c r="C61" s="322" t="s">
        <v>140</v>
      </c>
      <c r="D61" s="322" t="s">
        <v>152</v>
      </c>
      <c r="E61" s="322" t="s">
        <v>418</v>
      </c>
      <c r="F61" s="322" t="s">
        <v>240</v>
      </c>
      <c r="G61" s="322" t="s">
        <v>154</v>
      </c>
      <c r="H61" s="331">
        <f>H62+H63+H64+H65+H66</f>
        <v>238320.56999999998</v>
      </c>
      <c r="I61" s="316">
        <f t="shared" si="4"/>
        <v>238.32056999999998</v>
      </c>
      <c r="J61" s="316">
        <f t="shared" si="7"/>
        <v>0</v>
      </c>
      <c r="K61" s="332">
        <f>K62+K63+K64+K65</f>
        <v>0</v>
      </c>
      <c r="L61" s="332">
        <f>L62+L63+L64+L65</f>
        <v>0</v>
      </c>
      <c r="M61" s="317">
        <f t="shared" si="2"/>
        <v>0</v>
      </c>
    </row>
    <row r="62" spans="1:13" ht="15.75" hidden="1">
      <c r="A62" s="321" t="s">
        <v>155</v>
      </c>
      <c r="B62" s="322" t="s">
        <v>178</v>
      </c>
      <c r="C62" s="322" t="s">
        <v>140</v>
      </c>
      <c r="D62" s="322" t="s">
        <v>152</v>
      </c>
      <c r="E62" s="322" t="s">
        <v>418</v>
      </c>
      <c r="F62" s="322" t="s">
        <v>240</v>
      </c>
      <c r="G62" s="322" t="s">
        <v>156</v>
      </c>
      <c r="H62" s="331">
        <v>48500</v>
      </c>
      <c r="I62" s="316">
        <f t="shared" si="4"/>
        <v>48.5</v>
      </c>
      <c r="J62" s="316">
        <f t="shared" si="7"/>
        <v>0</v>
      </c>
      <c r="K62" s="332">
        <v>0</v>
      </c>
      <c r="L62" s="332">
        <v>0</v>
      </c>
      <c r="M62" s="317">
        <f t="shared" si="2"/>
        <v>0</v>
      </c>
    </row>
    <row r="63" spans="1:13" ht="15.75" hidden="1">
      <c r="A63" s="321" t="s">
        <v>157</v>
      </c>
      <c r="B63" s="322" t="s">
        <v>178</v>
      </c>
      <c r="C63" s="322" t="s">
        <v>140</v>
      </c>
      <c r="D63" s="322" t="s">
        <v>152</v>
      </c>
      <c r="E63" s="322" t="s">
        <v>418</v>
      </c>
      <c r="F63" s="322" t="s">
        <v>240</v>
      </c>
      <c r="G63" s="322" t="s">
        <v>158</v>
      </c>
      <c r="H63" s="331">
        <v>26625.49</v>
      </c>
      <c r="I63" s="316">
        <f t="shared" si="4"/>
        <v>26.625490000000003</v>
      </c>
      <c r="J63" s="316">
        <f t="shared" si="7"/>
        <v>0</v>
      </c>
      <c r="K63" s="332">
        <v>0</v>
      </c>
      <c r="L63" s="332">
        <v>0</v>
      </c>
      <c r="M63" s="317">
        <f t="shared" si="2"/>
        <v>0</v>
      </c>
    </row>
    <row r="64" spans="1:13" ht="15.75" hidden="1">
      <c r="A64" s="321" t="s">
        <v>159</v>
      </c>
      <c r="B64" s="322" t="s">
        <v>178</v>
      </c>
      <c r="C64" s="322" t="s">
        <v>140</v>
      </c>
      <c r="D64" s="322" t="s">
        <v>152</v>
      </c>
      <c r="E64" s="322" t="s">
        <v>418</v>
      </c>
      <c r="F64" s="322" t="s">
        <v>240</v>
      </c>
      <c r="G64" s="322" t="s">
        <v>160</v>
      </c>
      <c r="H64" s="331">
        <v>35708</v>
      </c>
      <c r="I64" s="316">
        <f t="shared" si="4"/>
        <v>35.708</v>
      </c>
      <c r="J64" s="316">
        <f t="shared" si="7"/>
        <v>0</v>
      </c>
      <c r="K64" s="332"/>
      <c r="L64" s="332">
        <v>0</v>
      </c>
      <c r="M64" s="317">
        <f t="shared" si="2"/>
        <v>0</v>
      </c>
    </row>
    <row r="65" spans="1:13" ht="15.75" hidden="1">
      <c r="A65" s="321" t="s">
        <v>161</v>
      </c>
      <c r="B65" s="322" t="s">
        <v>178</v>
      </c>
      <c r="C65" s="322" t="s">
        <v>140</v>
      </c>
      <c r="D65" s="322" t="s">
        <v>152</v>
      </c>
      <c r="E65" s="322" t="s">
        <v>418</v>
      </c>
      <c r="F65" s="322" t="s">
        <v>240</v>
      </c>
      <c r="G65" s="322" t="s">
        <v>162</v>
      </c>
      <c r="H65" s="331">
        <v>124876</v>
      </c>
      <c r="I65" s="316">
        <f t="shared" si="4"/>
        <v>124.876</v>
      </c>
      <c r="J65" s="316">
        <f t="shared" si="7"/>
        <v>0</v>
      </c>
      <c r="K65" s="332"/>
      <c r="L65" s="332"/>
      <c r="M65" s="317">
        <f t="shared" si="2"/>
        <v>0</v>
      </c>
    </row>
    <row r="66" spans="1:13" ht="15.75" hidden="1">
      <c r="A66" s="321" t="s">
        <v>339</v>
      </c>
      <c r="B66" s="322" t="s">
        <v>178</v>
      </c>
      <c r="C66" s="322" t="s">
        <v>140</v>
      </c>
      <c r="D66" s="322" t="s">
        <v>152</v>
      </c>
      <c r="E66" s="322" t="s">
        <v>418</v>
      </c>
      <c r="F66" s="322" t="s">
        <v>240</v>
      </c>
      <c r="G66" s="322" t="s">
        <v>303</v>
      </c>
      <c r="H66" s="331">
        <v>2611.08</v>
      </c>
      <c r="I66" s="316">
        <f t="shared" si="4"/>
        <v>2.61108</v>
      </c>
      <c r="J66" s="316"/>
      <c r="K66" s="332"/>
      <c r="L66" s="332"/>
      <c r="M66" s="317">
        <f t="shared" si="2"/>
        <v>0</v>
      </c>
    </row>
    <row r="67" spans="1:13" ht="15.75" hidden="1">
      <c r="A67" s="321" t="s">
        <v>73</v>
      </c>
      <c r="B67" s="322" t="s">
        <v>178</v>
      </c>
      <c r="C67" s="322" t="s">
        <v>140</v>
      </c>
      <c r="D67" s="322" t="s">
        <v>152</v>
      </c>
      <c r="E67" s="322" t="s">
        <v>418</v>
      </c>
      <c r="F67" s="322" t="s">
        <v>240</v>
      </c>
      <c r="G67" s="322" t="s">
        <v>165</v>
      </c>
      <c r="H67" s="331">
        <f>H69+H68</f>
        <v>333400</v>
      </c>
      <c r="I67" s="316">
        <f t="shared" si="4"/>
        <v>333.4</v>
      </c>
      <c r="J67" s="316">
        <f aca="true" t="shared" si="8" ref="J67:J78">K67/1000</f>
        <v>0</v>
      </c>
      <c r="K67" s="332">
        <f>K69+K68</f>
        <v>0</v>
      </c>
      <c r="L67" s="332">
        <f>L69+L68</f>
        <v>0</v>
      </c>
      <c r="M67" s="317">
        <f t="shared" si="2"/>
        <v>0</v>
      </c>
    </row>
    <row r="68" spans="1:13" ht="15.75" hidden="1">
      <c r="A68" s="321" t="s">
        <v>166</v>
      </c>
      <c r="B68" s="322" t="s">
        <v>178</v>
      </c>
      <c r="C68" s="322" t="s">
        <v>140</v>
      </c>
      <c r="D68" s="322" t="s">
        <v>152</v>
      </c>
      <c r="E68" s="322" t="s">
        <v>418</v>
      </c>
      <c r="F68" s="322" t="s">
        <v>240</v>
      </c>
      <c r="G68" s="322" t="s">
        <v>167</v>
      </c>
      <c r="H68" s="331">
        <v>45000</v>
      </c>
      <c r="I68" s="316">
        <f t="shared" si="4"/>
        <v>45</v>
      </c>
      <c r="J68" s="316">
        <f t="shared" si="8"/>
        <v>0</v>
      </c>
      <c r="K68" s="332">
        <v>0</v>
      </c>
      <c r="L68" s="332">
        <v>0</v>
      </c>
      <c r="M68" s="317">
        <f t="shared" si="2"/>
        <v>0</v>
      </c>
    </row>
    <row r="69" spans="1:13" ht="15.75" hidden="1">
      <c r="A69" s="334" t="s">
        <v>168</v>
      </c>
      <c r="B69" s="322" t="s">
        <v>178</v>
      </c>
      <c r="C69" s="322" t="s">
        <v>140</v>
      </c>
      <c r="D69" s="322" t="s">
        <v>152</v>
      </c>
      <c r="E69" s="322" t="s">
        <v>418</v>
      </c>
      <c r="F69" s="322" t="s">
        <v>240</v>
      </c>
      <c r="G69" s="322" t="s">
        <v>169</v>
      </c>
      <c r="H69" s="331">
        <f>H70+H71+H72</f>
        <v>288400</v>
      </c>
      <c r="I69" s="316">
        <f t="shared" si="4"/>
        <v>288.4</v>
      </c>
      <c r="J69" s="316">
        <f t="shared" si="8"/>
        <v>0</v>
      </c>
      <c r="K69" s="332"/>
      <c r="L69" s="332"/>
      <c r="M69" s="317">
        <f t="shared" si="2"/>
        <v>0</v>
      </c>
    </row>
    <row r="70" spans="1:13" ht="15.75" hidden="1">
      <c r="A70" s="328" t="s">
        <v>315</v>
      </c>
      <c r="B70" s="322" t="s">
        <v>178</v>
      </c>
      <c r="C70" s="322" t="s">
        <v>140</v>
      </c>
      <c r="D70" s="322" t="s">
        <v>152</v>
      </c>
      <c r="E70" s="322" t="s">
        <v>418</v>
      </c>
      <c r="F70" s="322" t="s">
        <v>240</v>
      </c>
      <c r="G70" s="322" t="s">
        <v>317</v>
      </c>
      <c r="H70" s="331">
        <v>200600</v>
      </c>
      <c r="I70" s="316">
        <f t="shared" si="4"/>
        <v>200.6</v>
      </c>
      <c r="J70" s="316">
        <f t="shared" si="8"/>
        <v>0</v>
      </c>
      <c r="K70" s="332"/>
      <c r="L70" s="332"/>
      <c r="M70" s="317">
        <f t="shared" si="2"/>
        <v>0</v>
      </c>
    </row>
    <row r="71" spans="1:13" ht="15.75" hidden="1">
      <c r="A71" s="328" t="s">
        <v>322</v>
      </c>
      <c r="B71" s="322" t="s">
        <v>178</v>
      </c>
      <c r="C71" s="322" t="s">
        <v>140</v>
      </c>
      <c r="D71" s="322" t="s">
        <v>152</v>
      </c>
      <c r="E71" s="322" t="s">
        <v>418</v>
      </c>
      <c r="F71" s="322" t="s">
        <v>240</v>
      </c>
      <c r="G71" s="322" t="s">
        <v>323</v>
      </c>
      <c r="H71" s="331">
        <v>0</v>
      </c>
      <c r="I71" s="316">
        <f t="shared" si="4"/>
        <v>0</v>
      </c>
      <c r="J71" s="316">
        <f t="shared" si="8"/>
        <v>0</v>
      </c>
      <c r="K71" s="332"/>
      <c r="L71" s="332"/>
      <c r="M71" s="317" t="e">
        <f t="shared" si="2"/>
        <v>#DIV/0!</v>
      </c>
    </row>
    <row r="72" spans="1:13" ht="15.75" hidden="1">
      <c r="A72" s="328" t="s">
        <v>316</v>
      </c>
      <c r="B72" s="322" t="s">
        <v>178</v>
      </c>
      <c r="C72" s="322" t="s">
        <v>140</v>
      </c>
      <c r="D72" s="322" t="s">
        <v>152</v>
      </c>
      <c r="E72" s="322" t="s">
        <v>418</v>
      </c>
      <c r="F72" s="322" t="s">
        <v>240</v>
      </c>
      <c r="G72" s="322" t="s">
        <v>304</v>
      </c>
      <c r="H72" s="331">
        <v>87800</v>
      </c>
      <c r="I72" s="316">
        <f t="shared" si="4"/>
        <v>87.8</v>
      </c>
      <c r="J72" s="316">
        <f t="shared" si="8"/>
        <v>0</v>
      </c>
      <c r="K72" s="332"/>
      <c r="L72" s="332"/>
      <c r="M72" s="317">
        <f t="shared" si="2"/>
        <v>0</v>
      </c>
    </row>
    <row r="73" spans="1:13" ht="15.75" hidden="1">
      <c r="A73" s="335" t="s">
        <v>403</v>
      </c>
      <c r="B73" s="322" t="s">
        <v>178</v>
      </c>
      <c r="C73" s="322" t="s">
        <v>140</v>
      </c>
      <c r="D73" s="322" t="s">
        <v>152</v>
      </c>
      <c r="E73" s="322" t="s">
        <v>418</v>
      </c>
      <c r="F73" s="322" t="s">
        <v>400</v>
      </c>
      <c r="G73" s="322" t="s">
        <v>158</v>
      </c>
      <c r="H73" s="331">
        <v>230980.18</v>
      </c>
      <c r="I73" s="316">
        <f t="shared" si="4"/>
        <v>230.98018</v>
      </c>
      <c r="J73" s="316">
        <f t="shared" si="8"/>
        <v>0</v>
      </c>
      <c r="K73" s="332"/>
      <c r="L73" s="332"/>
      <c r="M73" s="317">
        <f t="shared" si="2"/>
        <v>0</v>
      </c>
    </row>
    <row r="74" spans="1:13" ht="15.75">
      <c r="A74" s="321" t="s">
        <v>135</v>
      </c>
      <c r="B74" s="322" t="s">
        <v>178</v>
      </c>
      <c r="C74" s="322" t="s">
        <v>140</v>
      </c>
      <c r="D74" s="322" t="s">
        <v>152</v>
      </c>
      <c r="E74" s="322" t="s">
        <v>418</v>
      </c>
      <c r="F74" s="322" t="s">
        <v>136</v>
      </c>
      <c r="G74" s="322"/>
      <c r="H74" s="331">
        <f>H75+H80</f>
        <v>6100</v>
      </c>
      <c r="I74" s="316">
        <f t="shared" si="4"/>
        <v>6.1</v>
      </c>
      <c r="J74" s="316">
        <f t="shared" si="8"/>
        <v>3.623</v>
      </c>
      <c r="K74" s="332">
        <v>3623</v>
      </c>
      <c r="L74" s="332">
        <f aca="true" t="shared" si="9" ref="K74:L77">L75</f>
        <v>0</v>
      </c>
      <c r="M74" s="317">
        <f t="shared" si="2"/>
        <v>59.39344262295083</v>
      </c>
    </row>
    <row r="75" spans="1:13" ht="15.75" hidden="1">
      <c r="A75" s="321" t="s">
        <v>241</v>
      </c>
      <c r="B75" s="322" t="s">
        <v>178</v>
      </c>
      <c r="C75" s="322" t="s">
        <v>140</v>
      </c>
      <c r="D75" s="322" t="s">
        <v>152</v>
      </c>
      <c r="E75" s="322" t="s">
        <v>418</v>
      </c>
      <c r="F75" s="322" t="s">
        <v>242</v>
      </c>
      <c r="G75" s="322"/>
      <c r="H75" s="331">
        <f>H76</f>
        <v>4100</v>
      </c>
      <c r="I75" s="316">
        <f aca="true" t="shared" si="10" ref="I75:I81">H75/1000</f>
        <v>4.1</v>
      </c>
      <c r="J75" s="316">
        <f t="shared" si="8"/>
        <v>0</v>
      </c>
      <c r="K75" s="332">
        <f t="shared" si="9"/>
        <v>0</v>
      </c>
      <c r="L75" s="332">
        <f t="shared" si="9"/>
        <v>0</v>
      </c>
      <c r="M75" s="317">
        <f t="shared" si="2"/>
        <v>0</v>
      </c>
    </row>
    <row r="76" spans="1:13" ht="15.75" hidden="1">
      <c r="A76" s="321" t="s">
        <v>279</v>
      </c>
      <c r="B76" s="322" t="s">
        <v>178</v>
      </c>
      <c r="C76" s="322" t="s">
        <v>140</v>
      </c>
      <c r="D76" s="322" t="s">
        <v>152</v>
      </c>
      <c r="E76" s="322" t="s">
        <v>418</v>
      </c>
      <c r="F76" s="322" t="s">
        <v>243</v>
      </c>
      <c r="G76" s="322"/>
      <c r="H76" s="331">
        <f>H77</f>
        <v>4100</v>
      </c>
      <c r="I76" s="316">
        <f t="shared" si="10"/>
        <v>4.1</v>
      </c>
      <c r="J76" s="316">
        <f t="shared" si="8"/>
        <v>0</v>
      </c>
      <c r="K76" s="332">
        <f t="shared" si="9"/>
        <v>0</v>
      </c>
      <c r="L76" s="332">
        <f t="shared" si="9"/>
        <v>0</v>
      </c>
      <c r="M76" s="317">
        <f t="shared" si="2"/>
        <v>0</v>
      </c>
    </row>
    <row r="77" spans="1:13" ht="15.75" hidden="1">
      <c r="A77" s="321" t="s">
        <v>71</v>
      </c>
      <c r="B77" s="322" t="s">
        <v>178</v>
      </c>
      <c r="C77" s="322" t="s">
        <v>140</v>
      </c>
      <c r="D77" s="322" t="s">
        <v>152</v>
      </c>
      <c r="E77" s="322" t="s">
        <v>418</v>
      </c>
      <c r="F77" s="322" t="s">
        <v>243</v>
      </c>
      <c r="G77" s="322" t="s">
        <v>142</v>
      </c>
      <c r="H77" s="331">
        <f>H78+H79</f>
        <v>4100</v>
      </c>
      <c r="I77" s="316">
        <f t="shared" si="10"/>
        <v>4.1</v>
      </c>
      <c r="J77" s="316">
        <f t="shared" si="8"/>
        <v>0</v>
      </c>
      <c r="K77" s="332">
        <f t="shared" si="9"/>
        <v>0</v>
      </c>
      <c r="L77" s="332">
        <f t="shared" si="9"/>
        <v>0</v>
      </c>
      <c r="M77" s="317">
        <f t="shared" si="2"/>
        <v>0</v>
      </c>
    </row>
    <row r="78" spans="1:13" ht="15.75" hidden="1">
      <c r="A78" s="321" t="s">
        <v>163</v>
      </c>
      <c r="B78" s="322" t="s">
        <v>178</v>
      </c>
      <c r="C78" s="322" t="s">
        <v>140</v>
      </c>
      <c r="D78" s="322" t="s">
        <v>152</v>
      </c>
      <c r="E78" s="322" t="s">
        <v>418</v>
      </c>
      <c r="F78" s="322" t="s">
        <v>243</v>
      </c>
      <c r="G78" s="322" t="s">
        <v>164</v>
      </c>
      <c r="H78" s="331">
        <v>0</v>
      </c>
      <c r="I78" s="316">
        <f t="shared" si="10"/>
        <v>0</v>
      </c>
      <c r="J78" s="316">
        <f t="shared" si="8"/>
        <v>0</v>
      </c>
      <c r="K78" s="332">
        <v>0</v>
      </c>
      <c r="L78" s="332">
        <v>0</v>
      </c>
      <c r="M78" s="317" t="e">
        <f t="shared" si="2"/>
        <v>#DIV/0!</v>
      </c>
    </row>
    <row r="79" spans="1:13" ht="15.75" hidden="1">
      <c r="A79" s="321" t="s">
        <v>338</v>
      </c>
      <c r="B79" s="322" t="s">
        <v>178</v>
      </c>
      <c r="C79" s="322" t="s">
        <v>140</v>
      </c>
      <c r="D79" s="322" t="s">
        <v>152</v>
      </c>
      <c r="E79" s="322" t="s">
        <v>418</v>
      </c>
      <c r="F79" s="322" t="s">
        <v>243</v>
      </c>
      <c r="G79" s="322" t="s">
        <v>296</v>
      </c>
      <c r="H79" s="331">
        <v>4100</v>
      </c>
      <c r="I79" s="316">
        <f t="shared" si="10"/>
        <v>4.1</v>
      </c>
      <c r="J79" s="316"/>
      <c r="K79" s="332"/>
      <c r="L79" s="332"/>
      <c r="M79" s="317">
        <f t="shared" si="2"/>
        <v>0</v>
      </c>
    </row>
    <row r="80" spans="1:13" ht="15.75" hidden="1">
      <c r="A80" s="336" t="s">
        <v>246</v>
      </c>
      <c r="B80" s="337">
        <v>950</v>
      </c>
      <c r="C80" s="338">
        <v>1</v>
      </c>
      <c r="D80" s="338">
        <v>4</v>
      </c>
      <c r="E80" s="322" t="s">
        <v>418</v>
      </c>
      <c r="F80" s="339">
        <v>853</v>
      </c>
      <c r="G80" s="322"/>
      <c r="H80" s="331">
        <f>H81</f>
        <v>2000</v>
      </c>
      <c r="I80" s="316">
        <f t="shared" si="10"/>
        <v>2</v>
      </c>
      <c r="J80" s="316">
        <f>K80/1000</f>
        <v>0</v>
      </c>
      <c r="K80" s="317">
        <v>0</v>
      </c>
      <c r="L80" s="317">
        <v>0</v>
      </c>
      <c r="M80" s="317">
        <f t="shared" si="2"/>
        <v>0</v>
      </c>
    </row>
    <row r="81" spans="1:13" ht="15.75" hidden="1">
      <c r="A81" s="336" t="s">
        <v>71</v>
      </c>
      <c r="B81" s="337">
        <v>950</v>
      </c>
      <c r="C81" s="338">
        <v>1</v>
      </c>
      <c r="D81" s="338">
        <v>4</v>
      </c>
      <c r="E81" s="322" t="s">
        <v>418</v>
      </c>
      <c r="F81" s="339">
        <v>853</v>
      </c>
      <c r="G81" s="322" t="s">
        <v>142</v>
      </c>
      <c r="H81" s="331">
        <f>H82</f>
        <v>2000</v>
      </c>
      <c r="I81" s="316">
        <f t="shared" si="10"/>
        <v>2</v>
      </c>
      <c r="J81" s="316">
        <f>K81/1000</f>
        <v>0</v>
      </c>
      <c r="K81" s="317">
        <v>0</v>
      </c>
      <c r="L81" s="317">
        <v>0</v>
      </c>
      <c r="M81" s="317">
        <f aca="true" t="shared" si="11" ref="M81:M144">J81/I81*100</f>
        <v>0</v>
      </c>
    </row>
    <row r="82" spans="1:13" ht="15.75" hidden="1">
      <c r="A82" s="321" t="s">
        <v>163</v>
      </c>
      <c r="B82" s="337">
        <v>950</v>
      </c>
      <c r="C82" s="338">
        <v>1</v>
      </c>
      <c r="D82" s="338">
        <v>4</v>
      </c>
      <c r="E82" s="322" t="s">
        <v>418</v>
      </c>
      <c r="F82" s="339">
        <v>853</v>
      </c>
      <c r="G82" s="322">
        <v>290</v>
      </c>
      <c r="H82" s="331">
        <f>H83+H84</f>
        <v>2000</v>
      </c>
      <c r="I82" s="316"/>
      <c r="J82" s="316"/>
      <c r="K82" s="317"/>
      <c r="L82" s="317"/>
      <c r="M82" s="317" t="e">
        <f t="shared" si="11"/>
        <v>#DIV/0!</v>
      </c>
    </row>
    <row r="83" spans="1:13" ht="26.25" hidden="1">
      <c r="A83" s="336" t="s">
        <v>333</v>
      </c>
      <c r="B83" s="337">
        <v>950</v>
      </c>
      <c r="C83" s="338">
        <v>1</v>
      </c>
      <c r="D83" s="338">
        <v>4</v>
      </c>
      <c r="E83" s="322" t="s">
        <v>418</v>
      </c>
      <c r="F83" s="339">
        <v>853</v>
      </c>
      <c r="G83" s="322" t="s">
        <v>298</v>
      </c>
      <c r="H83" s="331">
        <v>1000</v>
      </c>
      <c r="I83" s="316">
        <f aca="true" t="shared" si="12" ref="I83:I165">H83/1000</f>
        <v>1</v>
      </c>
      <c r="J83" s="316"/>
      <c r="K83" s="317"/>
      <c r="L83" s="317"/>
      <c r="M83" s="317">
        <f t="shared" si="11"/>
        <v>0</v>
      </c>
    </row>
    <row r="84" spans="1:13" ht="30.75" customHeight="1" hidden="1">
      <c r="A84" s="110" t="s">
        <v>334</v>
      </c>
      <c r="B84" s="337">
        <v>950</v>
      </c>
      <c r="C84" s="338">
        <v>1</v>
      </c>
      <c r="D84" s="338">
        <v>4</v>
      </c>
      <c r="E84" s="322" t="s">
        <v>418</v>
      </c>
      <c r="F84" s="339">
        <v>853</v>
      </c>
      <c r="G84" s="322" t="s">
        <v>297</v>
      </c>
      <c r="H84" s="331">
        <v>1000</v>
      </c>
      <c r="I84" s="316">
        <f t="shared" si="12"/>
        <v>1</v>
      </c>
      <c r="J84" s="316"/>
      <c r="K84" s="317"/>
      <c r="L84" s="317"/>
      <c r="M84" s="317">
        <f t="shared" si="11"/>
        <v>0</v>
      </c>
    </row>
    <row r="85" spans="1:13" ht="15.75">
      <c r="A85" s="318" t="s">
        <v>174</v>
      </c>
      <c r="B85" s="319" t="s">
        <v>178</v>
      </c>
      <c r="C85" s="319" t="s">
        <v>140</v>
      </c>
      <c r="D85" s="319" t="s">
        <v>171</v>
      </c>
      <c r="E85" s="319"/>
      <c r="F85" s="319"/>
      <c r="G85" s="319"/>
      <c r="H85" s="320">
        <f aca="true" t="shared" si="13" ref="H85:H92">H86</f>
        <v>3000</v>
      </c>
      <c r="I85" s="326">
        <f t="shared" si="12"/>
        <v>3</v>
      </c>
      <c r="J85" s="326">
        <f aca="true" t="shared" si="14" ref="J85:J167">K85/1000</f>
        <v>0</v>
      </c>
      <c r="K85" s="327">
        <f aca="true" t="shared" si="15" ref="K85:L92">K86</f>
        <v>0</v>
      </c>
      <c r="L85" s="327">
        <f t="shared" si="15"/>
        <v>3000</v>
      </c>
      <c r="M85" s="327">
        <f t="shared" si="11"/>
        <v>0</v>
      </c>
    </row>
    <row r="86" spans="1:13" ht="26.25" customHeight="1">
      <c r="A86" s="321" t="s">
        <v>421</v>
      </c>
      <c r="B86" s="322" t="s">
        <v>178</v>
      </c>
      <c r="C86" s="322" t="s">
        <v>140</v>
      </c>
      <c r="D86" s="322" t="s">
        <v>171</v>
      </c>
      <c r="E86" s="322" t="s">
        <v>13</v>
      </c>
      <c r="F86" s="322"/>
      <c r="G86" s="322"/>
      <c r="H86" s="323">
        <f t="shared" si="13"/>
        <v>3000</v>
      </c>
      <c r="I86" s="316">
        <f t="shared" si="12"/>
        <v>3</v>
      </c>
      <c r="J86" s="316">
        <f t="shared" si="14"/>
        <v>0</v>
      </c>
      <c r="K86" s="317">
        <f t="shared" si="15"/>
        <v>0</v>
      </c>
      <c r="L86" s="317">
        <f t="shared" si="15"/>
        <v>3000</v>
      </c>
      <c r="M86" s="317">
        <f t="shared" si="11"/>
        <v>0</v>
      </c>
    </row>
    <row r="87" spans="1:13" ht="15.75">
      <c r="A87" s="321" t="s">
        <v>176</v>
      </c>
      <c r="B87" s="322" t="s">
        <v>178</v>
      </c>
      <c r="C87" s="322" t="s">
        <v>140</v>
      </c>
      <c r="D87" s="322" t="s">
        <v>171</v>
      </c>
      <c r="E87" s="322" t="s">
        <v>424</v>
      </c>
      <c r="F87" s="322"/>
      <c r="G87" s="322"/>
      <c r="H87" s="323">
        <f t="shared" si="13"/>
        <v>3000</v>
      </c>
      <c r="I87" s="316">
        <f t="shared" si="12"/>
        <v>3</v>
      </c>
      <c r="J87" s="316">
        <f t="shared" si="14"/>
        <v>0</v>
      </c>
      <c r="K87" s="317">
        <f t="shared" si="15"/>
        <v>0</v>
      </c>
      <c r="L87" s="317">
        <f t="shared" si="15"/>
        <v>3000</v>
      </c>
      <c r="M87" s="317">
        <f t="shared" si="11"/>
        <v>0</v>
      </c>
    </row>
    <row r="88" spans="1:13" ht="15.75">
      <c r="A88" s="321" t="s">
        <v>422</v>
      </c>
      <c r="B88" s="322" t="s">
        <v>178</v>
      </c>
      <c r="C88" s="322" t="s">
        <v>140</v>
      </c>
      <c r="D88" s="322" t="s">
        <v>171</v>
      </c>
      <c r="E88" s="322" t="s">
        <v>423</v>
      </c>
      <c r="F88" s="322"/>
      <c r="G88" s="322"/>
      <c r="H88" s="323">
        <f t="shared" si="13"/>
        <v>3000</v>
      </c>
      <c r="I88" s="316">
        <f t="shared" si="12"/>
        <v>3</v>
      </c>
      <c r="J88" s="316">
        <f t="shared" si="14"/>
        <v>0</v>
      </c>
      <c r="K88" s="317">
        <f t="shared" si="15"/>
        <v>0</v>
      </c>
      <c r="L88" s="317">
        <f t="shared" si="15"/>
        <v>3000</v>
      </c>
      <c r="M88" s="317">
        <f t="shared" si="11"/>
        <v>0</v>
      </c>
    </row>
    <row r="89" spans="1:13" ht="15.75">
      <c r="A89" s="321" t="s">
        <v>135</v>
      </c>
      <c r="B89" s="322" t="s">
        <v>178</v>
      </c>
      <c r="C89" s="322" t="s">
        <v>140</v>
      </c>
      <c r="D89" s="322" t="s">
        <v>171</v>
      </c>
      <c r="E89" s="322" t="s">
        <v>423</v>
      </c>
      <c r="F89" s="322" t="s">
        <v>136</v>
      </c>
      <c r="G89" s="322"/>
      <c r="H89" s="323">
        <f t="shared" si="13"/>
        <v>3000</v>
      </c>
      <c r="I89" s="316">
        <f t="shared" si="12"/>
        <v>3</v>
      </c>
      <c r="J89" s="326">
        <f t="shared" si="14"/>
        <v>0</v>
      </c>
      <c r="K89" s="317">
        <v>0</v>
      </c>
      <c r="L89" s="317">
        <f t="shared" si="15"/>
        <v>3000</v>
      </c>
      <c r="M89" s="317">
        <f t="shared" si="11"/>
        <v>0</v>
      </c>
    </row>
    <row r="90" spans="1:13" ht="15.75" hidden="1">
      <c r="A90" s="321" t="s">
        <v>244</v>
      </c>
      <c r="B90" s="322" t="s">
        <v>178</v>
      </c>
      <c r="C90" s="322" t="s">
        <v>140</v>
      </c>
      <c r="D90" s="322" t="s">
        <v>171</v>
      </c>
      <c r="E90" s="322" t="s">
        <v>423</v>
      </c>
      <c r="F90" s="322" t="s">
        <v>245</v>
      </c>
      <c r="G90" s="322"/>
      <c r="H90" s="323">
        <f t="shared" si="13"/>
        <v>3000</v>
      </c>
      <c r="I90" s="326">
        <f t="shared" si="12"/>
        <v>3</v>
      </c>
      <c r="J90" s="326">
        <f t="shared" si="14"/>
        <v>3</v>
      </c>
      <c r="K90" s="317">
        <f t="shared" si="15"/>
        <v>3000</v>
      </c>
      <c r="L90" s="317">
        <f t="shared" si="15"/>
        <v>3000</v>
      </c>
      <c r="M90" s="317">
        <f t="shared" si="11"/>
        <v>100</v>
      </c>
    </row>
    <row r="91" spans="1:13" ht="15.75" hidden="1">
      <c r="A91" s="321" t="s">
        <v>71</v>
      </c>
      <c r="B91" s="322" t="s">
        <v>178</v>
      </c>
      <c r="C91" s="322" t="s">
        <v>140</v>
      </c>
      <c r="D91" s="322" t="s">
        <v>171</v>
      </c>
      <c r="E91" s="322" t="s">
        <v>423</v>
      </c>
      <c r="F91" s="322" t="s">
        <v>245</v>
      </c>
      <c r="G91" s="322" t="s">
        <v>142</v>
      </c>
      <c r="H91" s="323">
        <f t="shared" si="13"/>
        <v>3000</v>
      </c>
      <c r="I91" s="326">
        <f t="shared" si="12"/>
        <v>3</v>
      </c>
      <c r="J91" s="326">
        <f t="shared" si="14"/>
        <v>3</v>
      </c>
      <c r="K91" s="317">
        <f t="shared" si="15"/>
        <v>3000</v>
      </c>
      <c r="L91" s="317">
        <f t="shared" si="15"/>
        <v>3000</v>
      </c>
      <c r="M91" s="317">
        <f t="shared" si="11"/>
        <v>100</v>
      </c>
    </row>
    <row r="92" spans="1:13" ht="15.75" hidden="1">
      <c r="A92" s="321" t="s">
        <v>163</v>
      </c>
      <c r="B92" s="322" t="s">
        <v>178</v>
      </c>
      <c r="C92" s="322" t="s">
        <v>140</v>
      </c>
      <c r="D92" s="322" t="s">
        <v>171</v>
      </c>
      <c r="E92" s="322" t="s">
        <v>423</v>
      </c>
      <c r="F92" s="322" t="s">
        <v>245</v>
      </c>
      <c r="G92" s="322" t="s">
        <v>164</v>
      </c>
      <c r="H92" s="323">
        <f t="shared" si="13"/>
        <v>3000</v>
      </c>
      <c r="I92" s="326">
        <f t="shared" si="12"/>
        <v>3</v>
      </c>
      <c r="J92" s="326">
        <f t="shared" si="14"/>
        <v>3</v>
      </c>
      <c r="K92" s="317">
        <f t="shared" si="15"/>
        <v>3000</v>
      </c>
      <c r="L92" s="317">
        <f t="shared" si="15"/>
        <v>3000</v>
      </c>
      <c r="M92" s="317">
        <f t="shared" si="11"/>
        <v>100</v>
      </c>
    </row>
    <row r="93" spans="1:13" ht="15.75" hidden="1">
      <c r="A93" s="333" t="s">
        <v>340</v>
      </c>
      <c r="B93" s="322" t="s">
        <v>178</v>
      </c>
      <c r="C93" s="322" t="s">
        <v>140</v>
      </c>
      <c r="D93" s="322" t="s">
        <v>171</v>
      </c>
      <c r="E93" s="322" t="s">
        <v>423</v>
      </c>
      <c r="F93" s="322" t="s">
        <v>245</v>
      </c>
      <c r="G93" s="322" t="s">
        <v>299</v>
      </c>
      <c r="H93" s="323">
        <v>3000</v>
      </c>
      <c r="I93" s="326">
        <f t="shared" si="12"/>
        <v>3</v>
      </c>
      <c r="J93" s="326">
        <f t="shared" si="14"/>
        <v>3</v>
      </c>
      <c r="K93" s="317">
        <v>3000</v>
      </c>
      <c r="L93" s="317">
        <v>3000</v>
      </c>
      <c r="M93" s="317">
        <f t="shared" si="11"/>
        <v>100</v>
      </c>
    </row>
    <row r="94" spans="1:13" ht="15.75" hidden="1">
      <c r="A94" s="318" t="s">
        <v>68</v>
      </c>
      <c r="B94" s="319" t="s">
        <v>178</v>
      </c>
      <c r="C94" s="319" t="s">
        <v>140</v>
      </c>
      <c r="D94" s="319" t="s">
        <v>92</v>
      </c>
      <c r="E94" s="319"/>
      <c r="F94" s="319"/>
      <c r="G94" s="319"/>
      <c r="H94" s="320">
        <f>H95+H109</f>
        <v>0</v>
      </c>
      <c r="I94" s="326">
        <f t="shared" si="12"/>
        <v>0</v>
      </c>
      <c r="J94" s="326">
        <f t="shared" si="14"/>
        <v>0</v>
      </c>
      <c r="K94" s="327">
        <v>0</v>
      </c>
      <c r="L94" s="327">
        <v>0</v>
      </c>
      <c r="M94" s="317" t="e">
        <f t="shared" si="11"/>
        <v>#DIV/0!</v>
      </c>
    </row>
    <row r="95" spans="1:13" ht="26.25" hidden="1">
      <c r="A95" s="340" t="s">
        <v>74</v>
      </c>
      <c r="B95" s="341" t="s">
        <v>178</v>
      </c>
      <c r="C95" s="341" t="s">
        <v>140</v>
      </c>
      <c r="D95" s="341" t="s">
        <v>92</v>
      </c>
      <c r="E95" s="341" t="s">
        <v>0</v>
      </c>
      <c r="F95" s="341"/>
      <c r="G95" s="319"/>
      <c r="H95" s="320">
        <f aca="true" t="shared" si="16" ref="H95:H107">H96</f>
        <v>0</v>
      </c>
      <c r="I95" s="326">
        <f t="shared" si="12"/>
        <v>0</v>
      </c>
      <c r="J95" s="326">
        <f t="shared" si="14"/>
        <v>0</v>
      </c>
      <c r="K95" s="317">
        <f>K96</f>
        <v>0</v>
      </c>
      <c r="L95" s="317">
        <f>L96</f>
        <v>0</v>
      </c>
      <c r="M95" s="317" t="e">
        <f t="shared" si="11"/>
        <v>#DIV/0!</v>
      </c>
    </row>
    <row r="96" spans="1:13" ht="26.25" hidden="1">
      <c r="A96" s="340" t="s">
        <v>75</v>
      </c>
      <c r="B96" s="341" t="s">
        <v>178</v>
      </c>
      <c r="C96" s="341" t="s">
        <v>140</v>
      </c>
      <c r="D96" s="341" t="s">
        <v>92</v>
      </c>
      <c r="E96" s="341" t="s">
        <v>103</v>
      </c>
      <c r="F96" s="341"/>
      <c r="G96" s="319"/>
      <c r="H96" s="320">
        <f>H103+H97</f>
        <v>0</v>
      </c>
      <c r="I96" s="326">
        <f t="shared" si="12"/>
        <v>0</v>
      </c>
      <c r="J96" s="326">
        <f t="shared" si="14"/>
        <v>0</v>
      </c>
      <c r="K96" s="317">
        <f>K103</f>
        <v>0</v>
      </c>
      <c r="L96" s="317">
        <f>L103</f>
        <v>0</v>
      </c>
      <c r="M96" s="317" t="e">
        <f t="shared" si="11"/>
        <v>#DIV/0!</v>
      </c>
    </row>
    <row r="97" spans="1:13" ht="26.25" hidden="1">
      <c r="A97" s="342" t="s">
        <v>212</v>
      </c>
      <c r="B97" s="343" t="s">
        <v>178</v>
      </c>
      <c r="C97" s="343" t="s">
        <v>140</v>
      </c>
      <c r="D97" s="343" t="s">
        <v>92</v>
      </c>
      <c r="E97" s="343" t="s">
        <v>103</v>
      </c>
      <c r="F97" s="343" t="s">
        <v>142</v>
      </c>
      <c r="G97" s="322"/>
      <c r="H97" s="323">
        <f>H98</f>
        <v>0</v>
      </c>
      <c r="I97" s="316">
        <f t="shared" si="12"/>
        <v>0</v>
      </c>
      <c r="J97" s="326"/>
      <c r="K97" s="317"/>
      <c r="L97" s="317"/>
      <c r="M97" s="317" t="e">
        <f t="shared" si="11"/>
        <v>#DIV/0!</v>
      </c>
    </row>
    <row r="98" spans="1:13" ht="26.25" hidden="1">
      <c r="A98" s="321" t="s">
        <v>237</v>
      </c>
      <c r="B98" s="343" t="s">
        <v>178</v>
      </c>
      <c r="C98" s="343" t="s">
        <v>140</v>
      </c>
      <c r="D98" s="343" t="s">
        <v>92</v>
      </c>
      <c r="E98" s="343" t="s">
        <v>103</v>
      </c>
      <c r="F98" s="322" t="s">
        <v>238</v>
      </c>
      <c r="G98" s="322"/>
      <c r="H98" s="323">
        <f>H99</f>
        <v>0</v>
      </c>
      <c r="I98" s="316">
        <f t="shared" si="12"/>
        <v>0</v>
      </c>
      <c r="J98" s="326"/>
      <c r="K98" s="317"/>
      <c r="L98" s="317"/>
      <c r="M98" s="317" t="e">
        <f t="shared" si="11"/>
        <v>#DIV/0!</v>
      </c>
    </row>
    <row r="99" spans="1:13" ht="26.25" hidden="1">
      <c r="A99" s="321" t="s">
        <v>239</v>
      </c>
      <c r="B99" s="343" t="s">
        <v>178</v>
      </c>
      <c r="C99" s="343" t="s">
        <v>140</v>
      </c>
      <c r="D99" s="343" t="s">
        <v>92</v>
      </c>
      <c r="E99" s="343" t="s">
        <v>103</v>
      </c>
      <c r="F99" s="322" t="s">
        <v>240</v>
      </c>
      <c r="G99" s="322"/>
      <c r="H99" s="323">
        <f>H100</f>
        <v>0</v>
      </c>
      <c r="I99" s="316">
        <f t="shared" si="12"/>
        <v>0</v>
      </c>
      <c r="J99" s="326"/>
      <c r="K99" s="317"/>
      <c r="L99" s="317"/>
      <c r="M99" s="317" t="e">
        <f t="shared" si="11"/>
        <v>#DIV/0!</v>
      </c>
    </row>
    <row r="100" spans="1:13" ht="15.75" hidden="1">
      <c r="A100" s="321" t="s">
        <v>71</v>
      </c>
      <c r="B100" s="343" t="s">
        <v>178</v>
      </c>
      <c r="C100" s="343" t="s">
        <v>140</v>
      </c>
      <c r="D100" s="343" t="s">
        <v>92</v>
      </c>
      <c r="E100" s="343" t="s">
        <v>103</v>
      </c>
      <c r="F100" s="322" t="s">
        <v>240</v>
      </c>
      <c r="G100" s="322" t="s">
        <v>142</v>
      </c>
      <c r="H100" s="323">
        <f>H101</f>
        <v>0</v>
      </c>
      <c r="I100" s="316">
        <f t="shared" si="12"/>
        <v>0</v>
      </c>
      <c r="J100" s="326"/>
      <c r="K100" s="317"/>
      <c r="L100" s="317"/>
      <c r="M100" s="317" t="e">
        <f t="shared" si="11"/>
        <v>#DIV/0!</v>
      </c>
    </row>
    <row r="101" spans="1:13" ht="15.75" hidden="1">
      <c r="A101" s="321" t="s">
        <v>153</v>
      </c>
      <c r="B101" s="343" t="s">
        <v>178</v>
      </c>
      <c r="C101" s="343" t="s">
        <v>140</v>
      </c>
      <c r="D101" s="343" t="s">
        <v>92</v>
      </c>
      <c r="E101" s="343" t="s">
        <v>103</v>
      </c>
      <c r="F101" s="322" t="s">
        <v>240</v>
      </c>
      <c r="G101" s="322" t="s">
        <v>154</v>
      </c>
      <c r="H101" s="323">
        <f>H102</f>
        <v>0</v>
      </c>
      <c r="I101" s="316">
        <f t="shared" si="12"/>
        <v>0</v>
      </c>
      <c r="J101" s="326"/>
      <c r="K101" s="317"/>
      <c r="L101" s="317"/>
      <c r="M101" s="317" t="e">
        <f t="shared" si="11"/>
        <v>#DIV/0!</v>
      </c>
    </row>
    <row r="102" spans="1:13" ht="15.75" hidden="1">
      <c r="A102" s="321" t="s">
        <v>161</v>
      </c>
      <c r="B102" s="343" t="s">
        <v>178</v>
      </c>
      <c r="C102" s="343" t="s">
        <v>140</v>
      </c>
      <c r="D102" s="343" t="s">
        <v>92</v>
      </c>
      <c r="E102" s="343" t="s">
        <v>103</v>
      </c>
      <c r="F102" s="322" t="s">
        <v>240</v>
      </c>
      <c r="G102" s="322" t="s">
        <v>162</v>
      </c>
      <c r="H102" s="323">
        <v>0</v>
      </c>
      <c r="I102" s="316">
        <f t="shared" si="12"/>
        <v>0</v>
      </c>
      <c r="J102" s="326"/>
      <c r="K102" s="317"/>
      <c r="L102" s="317"/>
      <c r="M102" s="317" t="e">
        <f t="shared" si="11"/>
        <v>#DIV/0!</v>
      </c>
    </row>
    <row r="103" spans="1:13" ht="15.75" hidden="1">
      <c r="A103" s="336" t="s">
        <v>135</v>
      </c>
      <c r="B103" s="343" t="s">
        <v>178</v>
      </c>
      <c r="C103" s="343" t="s">
        <v>140</v>
      </c>
      <c r="D103" s="343" t="s">
        <v>92</v>
      </c>
      <c r="E103" s="343" t="s">
        <v>103</v>
      </c>
      <c r="F103" s="343" t="s">
        <v>136</v>
      </c>
      <c r="G103" s="322"/>
      <c r="H103" s="323">
        <f t="shared" si="16"/>
        <v>0</v>
      </c>
      <c r="I103" s="316">
        <f t="shared" si="12"/>
        <v>0</v>
      </c>
      <c r="J103" s="326">
        <f t="shared" si="14"/>
        <v>0</v>
      </c>
      <c r="K103" s="317">
        <f aca="true" t="shared" si="17" ref="K103:L107">K104</f>
        <v>0</v>
      </c>
      <c r="L103" s="317">
        <f t="shared" si="17"/>
        <v>0</v>
      </c>
      <c r="M103" s="317" t="e">
        <f t="shared" si="11"/>
        <v>#DIV/0!</v>
      </c>
    </row>
    <row r="104" spans="1:13" ht="15.75" hidden="1">
      <c r="A104" s="321" t="s">
        <v>241</v>
      </c>
      <c r="B104" s="343" t="s">
        <v>178</v>
      </c>
      <c r="C104" s="343" t="s">
        <v>140</v>
      </c>
      <c r="D104" s="343" t="s">
        <v>92</v>
      </c>
      <c r="E104" s="343" t="s">
        <v>103</v>
      </c>
      <c r="F104" s="322" t="s">
        <v>242</v>
      </c>
      <c r="G104" s="322"/>
      <c r="H104" s="323">
        <f t="shared" si="16"/>
        <v>0</v>
      </c>
      <c r="I104" s="326">
        <f t="shared" si="12"/>
        <v>0</v>
      </c>
      <c r="J104" s="326">
        <f t="shared" si="14"/>
        <v>0</v>
      </c>
      <c r="K104" s="317">
        <f t="shared" si="17"/>
        <v>0</v>
      </c>
      <c r="L104" s="317">
        <f t="shared" si="17"/>
        <v>0</v>
      </c>
      <c r="M104" s="317" t="e">
        <f t="shared" si="11"/>
        <v>#DIV/0!</v>
      </c>
    </row>
    <row r="105" spans="1:13" ht="15.75" hidden="1">
      <c r="A105" s="321" t="s">
        <v>246</v>
      </c>
      <c r="B105" s="343" t="s">
        <v>178</v>
      </c>
      <c r="C105" s="343" t="s">
        <v>140</v>
      </c>
      <c r="D105" s="343" t="s">
        <v>92</v>
      </c>
      <c r="E105" s="343" t="s">
        <v>103</v>
      </c>
      <c r="F105" s="322" t="s">
        <v>247</v>
      </c>
      <c r="G105" s="322"/>
      <c r="H105" s="323">
        <f t="shared" si="16"/>
        <v>0</v>
      </c>
      <c r="I105" s="326">
        <f t="shared" si="12"/>
        <v>0</v>
      </c>
      <c r="J105" s="326">
        <f t="shared" si="14"/>
        <v>0</v>
      </c>
      <c r="K105" s="317">
        <f t="shared" si="17"/>
        <v>0</v>
      </c>
      <c r="L105" s="317">
        <f t="shared" si="17"/>
        <v>0</v>
      </c>
      <c r="M105" s="317" t="e">
        <f t="shared" si="11"/>
        <v>#DIV/0!</v>
      </c>
    </row>
    <row r="106" spans="1:13" ht="15.75" hidden="1">
      <c r="A106" s="321" t="s">
        <v>71</v>
      </c>
      <c r="B106" s="343" t="s">
        <v>178</v>
      </c>
      <c r="C106" s="343" t="s">
        <v>140</v>
      </c>
      <c r="D106" s="343" t="s">
        <v>92</v>
      </c>
      <c r="E106" s="343" t="s">
        <v>103</v>
      </c>
      <c r="F106" s="322" t="s">
        <v>247</v>
      </c>
      <c r="G106" s="322" t="s">
        <v>142</v>
      </c>
      <c r="H106" s="323">
        <f t="shared" si="16"/>
        <v>0</v>
      </c>
      <c r="I106" s="326">
        <f t="shared" si="12"/>
        <v>0</v>
      </c>
      <c r="J106" s="326">
        <f t="shared" si="14"/>
        <v>0</v>
      </c>
      <c r="K106" s="317">
        <f t="shared" si="17"/>
        <v>0</v>
      </c>
      <c r="L106" s="317">
        <f t="shared" si="17"/>
        <v>0</v>
      </c>
      <c r="M106" s="317" t="e">
        <f t="shared" si="11"/>
        <v>#DIV/0!</v>
      </c>
    </row>
    <row r="107" spans="1:13" ht="15.75" hidden="1">
      <c r="A107" s="321" t="s">
        <v>163</v>
      </c>
      <c r="B107" s="343" t="s">
        <v>178</v>
      </c>
      <c r="C107" s="343" t="s">
        <v>140</v>
      </c>
      <c r="D107" s="343" t="s">
        <v>92</v>
      </c>
      <c r="E107" s="343" t="s">
        <v>103</v>
      </c>
      <c r="F107" s="322" t="s">
        <v>247</v>
      </c>
      <c r="G107" s="322" t="s">
        <v>164</v>
      </c>
      <c r="H107" s="323">
        <f t="shared" si="16"/>
        <v>0</v>
      </c>
      <c r="I107" s="326">
        <f t="shared" si="12"/>
        <v>0</v>
      </c>
      <c r="J107" s="326">
        <f t="shared" si="14"/>
        <v>0</v>
      </c>
      <c r="K107" s="317">
        <f t="shared" si="17"/>
        <v>0</v>
      </c>
      <c r="L107" s="317">
        <f t="shared" si="17"/>
        <v>0</v>
      </c>
      <c r="M107" s="317" t="e">
        <f t="shared" si="11"/>
        <v>#DIV/0!</v>
      </c>
    </row>
    <row r="108" spans="1:13" ht="15.75" hidden="1">
      <c r="A108" s="321" t="s">
        <v>399</v>
      </c>
      <c r="B108" s="343" t="s">
        <v>178</v>
      </c>
      <c r="C108" s="343" t="s">
        <v>140</v>
      </c>
      <c r="D108" s="343" t="s">
        <v>92</v>
      </c>
      <c r="E108" s="343" t="s">
        <v>103</v>
      </c>
      <c r="F108" s="322" t="s">
        <v>247</v>
      </c>
      <c r="G108" s="322" t="s">
        <v>398</v>
      </c>
      <c r="H108" s="323">
        <v>0</v>
      </c>
      <c r="I108" s="326">
        <f t="shared" si="12"/>
        <v>0</v>
      </c>
      <c r="J108" s="326">
        <f t="shared" si="14"/>
        <v>0</v>
      </c>
      <c r="K108" s="317">
        <v>0</v>
      </c>
      <c r="L108" s="317">
        <v>0</v>
      </c>
      <c r="M108" s="317" t="e">
        <f t="shared" si="11"/>
        <v>#DIV/0!</v>
      </c>
    </row>
    <row r="109" spans="1:13" ht="27.75" customHeight="1" hidden="1">
      <c r="A109" s="340" t="s">
        <v>82</v>
      </c>
      <c r="B109" s="341" t="s">
        <v>178</v>
      </c>
      <c r="C109" s="341" t="s">
        <v>140</v>
      </c>
      <c r="D109" s="341" t="s">
        <v>92</v>
      </c>
      <c r="E109" s="341" t="s">
        <v>1</v>
      </c>
      <c r="F109" s="341"/>
      <c r="G109" s="319"/>
      <c r="H109" s="320">
        <f aca="true" t="shared" si="18" ref="H109:H115">H110</f>
        <v>0</v>
      </c>
      <c r="I109" s="326">
        <f t="shared" si="12"/>
        <v>0</v>
      </c>
      <c r="J109" s="326">
        <f t="shared" si="14"/>
        <v>0</v>
      </c>
      <c r="K109" s="317">
        <f aca="true" t="shared" si="19" ref="K109:L115">K110</f>
        <v>0</v>
      </c>
      <c r="L109" s="317">
        <f t="shared" si="19"/>
        <v>0</v>
      </c>
      <c r="M109" s="317" t="e">
        <f t="shared" si="11"/>
        <v>#DIV/0!</v>
      </c>
    </row>
    <row r="110" spans="1:13" ht="15.75" hidden="1">
      <c r="A110" s="342" t="s">
        <v>76</v>
      </c>
      <c r="B110" s="343" t="s">
        <v>178</v>
      </c>
      <c r="C110" s="343" t="s">
        <v>140</v>
      </c>
      <c r="D110" s="343" t="s">
        <v>92</v>
      </c>
      <c r="E110" s="343" t="s">
        <v>2</v>
      </c>
      <c r="F110" s="343"/>
      <c r="G110" s="322"/>
      <c r="H110" s="323">
        <f t="shared" si="18"/>
        <v>0</v>
      </c>
      <c r="I110" s="316">
        <f t="shared" si="12"/>
        <v>0</v>
      </c>
      <c r="J110" s="326">
        <f t="shared" si="14"/>
        <v>0</v>
      </c>
      <c r="K110" s="317">
        <f t="shared" si="19"/>
        <v>0</v>
      </c>
      <c r="L110" s="317">
        <f t="shared" si="19"/>
        <v>0</v>
      </c>
      <c r="M110" s="317" t="e">
        <f t="shared" si="11"/>
        <v>#DIV/0!</v>
      </c>
    </row>
    <row r="111" spans="1:13" ht="26.25" hidden="1">
      <c r="A111" s="321" t="s">
        <v>212</v>
      </c>
      <c r="B111" s="322" t="s">
        <v>178</v>
      </c>
      <c r="C111" s="322" t="s">
        <v>140</v>
      </c>
      <c r="D111" s="322" t="s">
        <v>92</v>
      </c>
      <c r="E111" s="322" t="s">
        <v>188</v>
      </c>
      <c r="F111" s="322" t="s">
        <v>142</v>
      </c>
      <c r="G111" s="322"/>
      <c r="H111" s="323">
        <f t="shared" si="18"/>
        <v>0</v>
      </c>
      <c r="I111" s="316">
        <f t="shared" si="12"/>
        <v>0</v>
      </c>
      <c r="J111" s="326">
        <f t="shared" si="14"/>
        <v>0</v>
      </c>
      <c r="K111" s="317">
        <f t="shared" si="19"/>
        <v>0</v>
      </c>
      <c r="L111" s="317">
        <f t="shared" si="19"/>
        <v>0</v>
      </c>
      <c r="M111" s="317" t="e">
        <f t="shared" si="11"/>
        <v>#DIV/0!</v>
      </c>
    </row>
    <row r="112" spans="1:13" ht="26.25" hidden="1">
      <c r="A112" s="321" t="s">
        <v>237</v>
      </c>
      <c r="B112" s="322" t="s">
        <v>178</v>
      </c>
      <c r="C112" s="322" t="s">
        <v>140</v>
      </c>
      <c r="D112" s="322" t="s">
        <v>92</v>
      </c>
      <c r="E112" s="322" t="s">
        <v>188</v>
      </c>
      <c r="F112" s="322" t="s">
        <v>238</v>
      </c>
      <c r="G112" s="322"/>
      <c r="H112" s="323">
        <f t="shared" si="18"/>
        <v>0</v>
      </c>
      <c r="I112" s="326">
        <f t="shared" si="12"/>
        <v>0</v>
      </c>
      <c r="J112" s="326">
        <f t="shared" si="14"/>
        <v>0</v>
      </c>
      <c r="K112" s="317">
        <f t="shared" si="19"/>
        <v>0</v>
      </c>
      <c r="L112" s="317">
        <f t="shared" si="19"/>
        <v>0</v>
      </c>
      <c r="M112" s="317" t="e">
        <f t="shared" si="11"/>
        <v>#DIV/0!</v>
      </c>
    </row>
    <row r="113" spans="1:13" ht="15.75" hidden="1">
      <c r="A113" s="321" t="s">
        <v>294</v>
      </c>
      <c r="B113" s="322" t="s">
        <v>178</v>
      </c>
      <c r="C113" s="322" t="s">
        <v>140</v>
      </c>
      <c r="D113" s="322" t="s">
        <v>92</v>
      </c>
      <c r="E113" s="322" t="s">
        <v>188</v>
      </c>
      <c r="F113" s="322" t="s">
        <v>240</v>
      </c>
      <c r="G113" s="322"/>
      <c r="H113" s="323">
        <f t="shared" si="18"/>
        <v>0</v>
      </c>
      <c r="I113" s="326">
        <f t="shared" si="12"/>
        <v>0</v>
      </c>
      <c r="J113" s="326">
        <f t="shared" si="14"/>
        <v>0</v>
      </c>
      <c r="K113" s="317">
        <f t="shared" si="19"/>
        <v>0</v>
      </c>
      <c r="L113" s="317">
        <f t="shared" si="19"/>
        <v>0</v>
      </c>
      <c r="M113" s="317" t="e">
        <f t="shared" si="11"/>
        <v>#DIV/0!</v>
      </c>
    </row>
    <row r="114" spans="1:13" ht="15.75" hidden="1">
      <c r="A114" s="321" t="s">
        <v>71</v>
      </c>
      <c r="B114" s="322" t="s">
        <v>178</v>
      </c>
      <c r="C114" s="322" t="s">
        <v>140</v>
      </c>
      <c r="D114" s="322" t="s">
        <v>92</v>
      </c>
      <c r="E114" s="322" t="s">
        <v>188</v>
      </c>
      <c r="F114" s="322" t="s">
        <v>240</v>
      </c>
      <c r="G114" s="322" t="s">
        <v>142</v>
      </c>
      <c r="H114" s="323">
        <f t="shared" si="18"/>
        <v>0</v>
      </c>
      <c r="I114" s="326">
        <f t="shared" si="12"/>
        <v>0</v>
      </c>
      <c r="J114" s="326">
        <f t="shared" si="14"/>
        <v>0</v>
      </c>
      <c r="K114" s="317">
        <f t="shared" si="19"/>
        <v>0</v>
      </c>
      <c r="L114" s="317">
        <f t="shared" si="19"/>
        <v>0</v>
      </c>
      <c r="M114" s="317" t="e">
        <f t="shared" si="11"/>
        <v>#DIV/0!</v>
      </c>
    </row>
    <row r="115" spans="1:13" ht="15.75" hidden="1">
      <c r="A115" s="321" t="s">
        <v>153</v>
      </c>
      <c r="B115" s="322" t="s">
        <v>178</v>
      </c>
      <c r="C115" s="322" t="s">
        <v>140</v>
      </c>
      <c r="D115" s="322" t="s">
        <v>92</v>
      </c>
      <c r="E115" s="322" t="s">
        <v>188</v>
      </c>
      <c r="F115" s="322" t="s">
        <v>240</v>
      </c>
      <c r="G115" s="322" t="s">
        <v>154</v>
      </c>
      <c r="H115" s="323">
        <f t="shared" si="18"/>
        <v>0</v>
      </c>
      <c r="I115" s="326">
        <f t="shared" si="12"/>
        <v>0</v>
      </c>
      <c r="J115" s="326">
        <f t="shared" si="14"/>
        <v>0</v>
      </c>
      <c r="K115" s="317">
        <f t="shared" si="19"/>
        <v>0</v>
      </c>
      <c r="L115" s="317">
        <f t="shared" si="19"/>
        <v>0</v>
      </c>
      <c r="M115" s="317" t="e">
        <f t="shared" si="11"/>
        <v>#DIV/0!</v>
      </c>
    </row>
    <row r="116" spans="1:13" ht="18.75" customHeight="1" hidden="1">
      <c r="A116" s="321" t="s">
        <v>161</v>
      </c>
      <c r="B116" s="322" t="s">
        <v>178</v>
      </c>
      <c r="C116" s="322" t="s">
        <v>140</v>
      </c>
      <c r="D116" s="322" t="s">
        <v>92</v>
      </c>
      <c r="E116" s="322" t="s">
        <v>188</v>
      </c>
      <c r="F116" s="322" t="s">
        <v>240</v>
      </c>
      <c r="G116" s="322" t="s">
        <v>162</v>
      </c>
      <c r="H116" s="323">
        <v>0</v>
      </c>
      <c r="I116" s="326">
        <f t="shared" si="12"/>
        <v>0</v>
      </c>
      <c r="J116" s="326">
        <f t="shared" si="14"/>
        <v>0</v>
      </c>
      <c r="K116" s="317">
        <v>0</v>
      </c>
      <c r="L116" s="317">
        <v>0</v>
      </c>
      <c r="M116" s="317" t="e">
        <f t="shared" si="11"/>
        <v>#DIV/0!</v>
      </c>
    </row>
    <row r="117" spans="1:13" ht="15.75">
      <c r="A117" s="318" t="s">
        <v>177</v>
      </c>
      <c r="B117" s="319" t="s">
        <v>178</v>
      </c>
      <c r="C117" s="319" t="s">
        <v>141</v>
      </c>
      <c r="D117" s="319"/>
      <c r="E117" s="319"/>
      <c r="F117" s="319"/>
      <c r="G117" s="319"/>
      <c r="H117" s="320">
        <f>H118</f>
        <v>162113</v>
      </c>
      <c r="I117" s="326">
        <f t="shared" si="12"/>
        <v>162.113</v>
      </c>
      <c r="J117" s="326">
        <f t="shared" si="14"/>
        <v>101.61438000000001</v>
      </c>
      <c r="K117" s="327">
        <f aca="true" t="shared" si="20" ref="K117:L121">K118</f>
        <v>101614.38</v>
      </c>
      <c r="L117" s="327">
        <f t="shared" si="20"/>
        <v>153100</v>
      </c>
      <c r="M117" s="327">
        <f t="shared" si="11"/>
        <v>62.68120385163436</v>
      </c>
    </row>
    <row r="118" spans="1:13" ht="15.75">
      <c r="A118" s="318" t="s">
        <v>87</v>
      </c>
      <c r="B118" s="319" t="s">
        <v>178</v>
      </c>
      <c r="C118" s="319" t="s">
        <v>141</v>
      </c>
      <c r="D118" s="319" t="s">
        <v>151</v>
      </c>
      <c r="E118" s="319"/>
      <c r="F118" s="319"/>
      <c r="G118" s="319"/>
      <c r="H118" s="320">
        <f>H119</f>
        <v>162113</v>
      </c>
      <c r="I118" s="326">
        <f t="shared" si="12"/>
        <v>162.113</v>
      </c>
      <c r="J118" s="326">
        <f t="shared" si="14"/>
        <v>101.61438000000001</v>
      </c>
      <c r="K118" s="327">
        <f t="shared" si="20"/>
        <v>101614.38</v>
      </c>
      <c r="L118" s="327">
        <f t="shared" si="20"/>
        <v>153100</v>
      </c>
      <c r="M118" s="327">
        <f t="shared" si="11"/>
        <v>62.68120385163436</v>
      </c>
    </row>
    <row r="119" spans="1:13" ht="14.25" customHeight="1">
      <c r="A119" s="325" t="s">
        <v>411</v>
      </c>
      <c r="B119" s="322" t="s">
        <v>178</v>
      </c>
      <c r="C119" s="322" t="s">
        <v>141</v>
      </c>
      <c r="D119" s="322" t="s">
        <v>151</v>
      </c>
      <c r="E119" s="322" t="s">
        <v>14</v>
      </c>
      <c r="F119" s="322"/>
      <c r="G119" s="322"/>
      <c r="H119" s="323">
        <f>H120</f>
        <v>162113</v>
      </c>
      <c r="I119" s="316">
        <f t="shared" si="12"/>
        <v>162.113</v>
      </c>
      <c r="J119" s="316">
        <f t="shared" si="14"/>
        <v>101.61438000000001</v>
      </c>
      <c r="K119" s="317">
        <f>K120</f>
        <v>101614.38</v>
      </c>
      <c r="L119" s="317">
        <f>L121</f>
        <v>153100</v>
      </c>
      <c r="M119" s="317">
        <f t="shared" si="11"/>
        <v>62.68120385163436</v>
      </c>
    </row>
    <row r="120" spans="1:13" ht="24.75" customHeight="1">
      <c r="A120" s="325" t="s">
        <v>412</v>
      </c>
      <c r="B120" s="322" t="s">
        <v>178</v>
      </c>
      <c r="C120" s="322" t="s">
        <v>141</v>
      </c>
      <c r="D120" s="322" t="s">
        <v>151</v>
      </c>
      <c r="E120" s="322" t="s">
        <v>413</v>
      </c>
      <c r="F120" s="322"/>
      <c r="G120" s="322"/>
      <c r="H120" s="323">
        <f>H121+H136</f>
        <v>162113</v>
      </c>
      <c r="I120" s="316">
        <f t="shared" si="12"/>
        <v>162.113</v>
      </c>
      <c r="J120" s="316">
        <f t="shared" si="14"/>
        <v>101.61438000000001</v>
      </c>
      <c r="K120" s="317">
        <f>K121+K136</f>
        <v>101614.38</v>
      </c>
      <c r="L120" s="317">
        <f>L121</f>
        <v>153100</v>
      </c>
      <c r="M120" s="317">
        <f t="shared" si="11"/>
        <v>62.68120385163436</v>
      </c>
    </row>
    <row r="121" spans="1:13" ht="26.25">
      <c r="A121" s="321" t="s">
        <v>104</v>
      </c>
      <c r="B121" s="322" t="s">
        <v>178</v>
      </c>
      <c r="C121" s="322" t="s">
        <v>141</v>
      </c>
      <c r="D121" s="322" t="s">
        <v>151</v>
      </c>
      <c r="E121" s="322" t="s">
        <v>419</v>
      </c>
      <c r="F121" s="322"/>
      <c r="G121" s="322"/>
      <c r="H121" s="323">
        <f>H122</f>
        <v>151600</v>
      </c>
      <c r="I121" s="316">
        <f t="shared" si="12"/>
        <v>151.6</v>
      </c>
      <c r="J121" s="316">
        <f t="shared" si="14"/>
        <v>96.24210000000001</v>
      </c>
      <c r="K121" s="317">
        <f t="shared" si="20"/>
        <v>96242.1</v>
      </c>
      <c r="L121" s="317">
        <f t="shared" si="20"/>
        <v>153100</v>
      </c>
      <c r="M121" s="317">
        <f t="shared" si="11"/>
        <v>63.48423482849604</v>
      </c>
    </row>
    <row r="122" spans="1:13" ht="26.25">
      <c r="A122" s="321" t="s">
        <v>202</v>
      </c>
      <c r="B122" s="322" t="s">
        <v>178</v>
      </c>
      <c r="C122" s="322" t="s">
        <v>141</v>
      </c>
      <c r="D122" s="322" t="s">
        <v>151</v>
      </c>
      <c r="E122" s="322" t="s">
        <v>425</v>
      </c>
      <c r="F122" s="322"/>
      <c r="G122" s="322"/>
      <c r="H122" s="323">
        <f>H123+H131</f>
        <v>151600</v>
      </c>
      <c r="I122" s="316">
        <f t="shared" si="12"/>
        <v>151.6</v>
      </c>
      <c r="J122" s="316">
        <f t="shared" si="14"/>
        <v>96.24210000000001</v>
      </c>
      <c r="K122" s="317">
        <f>K123+K131</f>
        <v>96242.1</v>
      </c>
      <c r="L122" s="317">
        <f>L123+L131</f>
        <v>153100</v>
      </c>
      <c r="M122" s="317">
        <f t="shared" si="11"/>
        <v>63.48423482849604</v>
      </c>
    </row>
    <row r="123" spans="1:13" ht="51.75">
      <c r="A123" s="321" t="s">
        <v>133</v>
      </c>
      <c r="B123" s="322" t="s">
        <v>178</v>
      </c>
      <c r="C123" s="322" t="s">
        <v>141</v>
      </c>
      <c r="D123" s="322" t="s">
        <v>151</v>
      </c>
      <c r="E123" s="322" t="s">
        <v>425</v>
      </c>
      <c r="F123" s="322" t="s">
        <v>134</v>
      </c>
      <c r="G123" s="322"/>
      <c r="H123" s="323">
        <f>H124</f>
        <v>151600</v>
      </c>
      <c r="I123" s="316">
        <f t="shared" si="12"/>
        <v>151.6</v>
      </c>
      <c r="J123" s="316">
        <f t="shared" si="14"/>
        <v>96.24210000000001</v>
      </c>
      <c r="K123" s="317">
        <v>96242.1</v>
      </c>
      <c r="L123" s="317">
        <f>L124</f>
        <v>153100</v>
      </c>
      <c r="M123" s="317">
        <f t="shared" si="11"/>
        <v>63.48423482849604</v>
      </c>
    </row>
    <row r="124" spans="1:13" ht="26.25" hidden="1">
      <c r="A124" s="321" t="s">
        <v>271</v>
      </c>
      <c r="B124" s="322" t="s">
        <v>178</v>
      </c>
      <c r="C124" s="322" t="s">
        <v>141</v>
      </c>
      <c r="D124" s="322" t="s">
        <v>151</v>
      </c>
      <c r="E124" s="322" t="s">
        <v>425</v>
      </c>
      <c r="F124" s="322" t="s">
        <v>272</v>
      </c>
      <c r="G124" s="322"/>
      <c r="H124" s="323">
        <f>H125+H128</f>
        <v>151600</v>
      </c>
      <c r="I124" s="316">
        <f t="shared" si="12"/>
        <v>151.6</v>
      </c>
      <c r="J124" s="316">
        <f t="shared" si="14"/>
        <v>147.7</v>
      </c>
      <c r="K124" s="317">
        <f>K125+K128</f>
        <v>147700</v>
      </c>
      <c r="L124" s="317">
        <f>L125+L128</f>
        <v>153100</v>
      </c>
      <c r="M124" s="317">
        <f t="shared" si="11"/>
        <v>97.42744063324538</v>
      </c>
    </row>
    <row r="125" spans="1:13" ht="15.75" hidden="1">
      <c r="A125" s="321" t="s">
        <v>232</v>
      </c>
      <c r="B125" s="322" t="s">
        <v>178</v>
      </c>
      <c r="C125" s="322" t="s">
        <v>141</v>
      </c>
      <c r="D125" s="322" t="s">
        <v>151</v>
      </c>
      <c r="E125" s="322" t="s">
        <v>425</v>
      </c>
      <c r="F125" s="322" t="s">
        <v>248</v>
      </c>
      <c r="G125" s="322"/>
      <c r="H125" s="323">
        <f>H126</f>
        <v>116438</v>
      </c>
      <c r="I125" s="316">
        <f t="shared" si="12"/>
        <v>116.438</v>
      </c>
      <c r="J125" s="316">
        <f t="shared" si="14"/>
        <v>113.44</v>
      </c>
      <c r="K125" s="317">
        <f>K126</f>
        <v>113440</v>
      </c>
      <c r="L125" s="317">
        <f>L126</f>
        <v>117590</v>
      </c>
      <c r="M125" s="317">
        <f t="shared" si="11"/>
        <v>97.42523918308456</v>
      </c>
    </row>
    <row r="126" spans="1:13" ht="15.75" hidden="1">
      <c r="A126" s="321" t="s">
        <v>143</v>
      </c>
      <c r="B126" s="322" t="s">
        <v>178</v>
      </c>
      <c r="C126" s="322" t="s">
        <v>141</v>
      </c>
      <c r="D126" s="322" t="s">
        <v>151</v>
      </c>
      <c r="E126" s="322" t="s">
        <v>425</v>
      </c>
      <c r="F126" s="322" t="s">
        <v>248</v>
      </c>
      <c r="G126" s="322" t="s">
        <v>144</v>
      </c>
      <c r="H126" s="323">
        <f>H127</f>
        <v>116438</v>
      </c>
      <c r="I126" s="316">
        <f t="shared" si="12"/>
        <v>116.438</v>
      </c>
      <c r="J126" s="316">
        <f t="shared" si="14"/>
        <v>113.44</v>
      </c>
      <c r="K126" s="317">
        <f>K127</f>
        <v>113440</v>
      </c>
      <c r="L126" s="317">
        <f>L127</f>
        <v>117590</v>
      </c>
      <c r="M126" s="317">
        <f t="shared" si="11"/>
        <v>97.42523918308456</v>
      </c>
    </row>
    <row r="127" spans="1:13" ht="15.75" hidden="1">
      <c r="A127" s="321" t="s">
        <v>145</v>
      </c>
      <c r="B127" s="322" t="s">
        <v>178</v>
      </c>
      <c r="C127" s="322" t="s">
        <v>141</v>
      </c>
      <c r="D127" s="322" t="s">
        <v>151</v>
      </c>
      <c r="E127" s="322" t="s">
        <v>425</v>
      </c>
      <c r="F127" s="322" t="s">
        <v>248</v>
      </c>
      <c r="G127" s="322" t="s">
        <v>146</v>
      </c>
      <c r="H127" s="323">
        <v>116438</v>
      </c>
      <c r="I127" s="316">
        <f t="shared" si="12"/>
        <v>116.438</v>
      </c>
      <c r="J127" s="316">
        <f t="shared" si="14"/>
        <v>113.44</v>
      </c>
      <c r="K127" s="317">
        <v>113440</v>
      </c>
      <c r="L127" s="317">
        <v>117590</v>
      </c>
      <c r="M127" s="317">
        <f t="shared" si="11"/>
        <v>97.42523918308456</v>
      </c>
    </row>
    <row r="128" spans="1:13" ht="39" hidden="1">
      <c r="A128" s="321" t="s">
        <v>234</v>
      </c>
      <c r="B128" s="322" t="s">
        <v>178</v>
      </c>
      <c r="C128" s="322" t="s">
        <v>141</v>
      </c>
      <c r="D128" s="322" t="s">
        <v>151</v>
      </c>
      <c r="E128" s="322" t="s">
        <v>425</v>
      </c>
      <c r="F128" s="322" t="s">
        <v>235</v>
      </c>
      <c r="G128" s="322"/>
      <c r="H128" s="323">
        <f>H129</f>
        <v>35162</v>
      </c>
      <c r="I128" s="316">
        <f t="shared" si="12"/>
        <v>35.162</v>
      </c>
      <c r="J128" s="316">
        <f t="shared" si="14"/>
        <v>34.26</v>
      </c>
      <c r="K128" s="317">
        <f>K129</f>
        <v>34260</v>
      </c>
      <c r="L128" s="317">
        <f>L129</f>
        <v>35510</v>
      </c>
      <c r="M128" s="317">
        <f t="shared" si="11"/>
        <v>97.43473067516068</v>
      </c>
    </row>
    <row r="129" spans="1:13" ht="15.75" hidden="1">
      <c r="A129" s="321" t="s">
        <v>143</v>
      </c>
      <c r="B129" s="322" t="s">
        <v>178</v>
      </c>
      <c r="C129" s="322" t="s">
        <v>141</v>
      </c>
      <c r="D129" s="322" t="s">
        <v>151</v>
      </c>
      <c r="E129" s="322" t="s">
        <v>425</v>
      </c>
      <c r="F129" s="322" t="s">
        <v>235</v>
      </c>
      <c r="G129" s="322" t="s">
        <v>144</v>
      </c>
      <c r="H129" s="323">
        <f>H130</f>
        <v>35162</v>
      </c>
      <c r="I129" s="316">
        <f t="shared" si="12"/>
        <v>35.162</v>
      </c>
      <c r="J129" s="316">
        <f t="shared" si="14"/>
        <v>34.26</v>
      </c>
      <c r="K129" s="317">
        <f>K130</f>
        <v>34260</v>
      </c>
      <c r="L129" s="317">
        <f>L130</f>
        <v>35510</v>
      </c>
      <c r="M129" s="317">
        <f t="shared" si="11"/>
        <v>97.43473067516068</v>
      </c>
    </row>
    <row r="130" spans="1:13" ht="15.75" hidden="1">
      <c r="A130" s="321" t="s">
        <v>147</v>
      </c>
      <c r="B130" s="322" t="s">
        <v>178</v>
      </c>
      <c r="C130" s="322" t="s">
        <v>141</v>
      </c>
      <c r="D130" s="322" t="s">
        <v>151</v>
      </c>
      <c r="E130" s="322" t="s">
        <v>425</v>
      </c>
      <c r="F130" s="322" t="s">
        <v>235</v>
      </c>
      <c r="G130" s="322" t="s">
        <v>148</v>
      </c>
      <c r="H130" s="323">
        <v>35162</v>
      </c>
      <c r="I130" s="316">
        <f t="shared" si="12"/>
        <v>35.162</v>
      </c>
      <c r="J130" s="316">
        <f t="shared" si="14"/>
        <v>34.26</v>
      </c>
      <c r="K130" s="317">
        <v>34260</v>
      </c>
      <c r="L130" s="317">
        <v>35510</v>
      </c>
      <c r="M130" s="317">
        <f t="shared" si="11"/>
        <v>97.43473067516068</v>
      </c>
    </row>
    <row r="131" spans="1:13" ht="29.25" customHeight="1" hidden="1">
      <c r="A131" s="321" t="s">
        <v>212</v>
      </c>
      <c r="B131" s="322" t="s">
        <v>178</v>
      </c>
      <c r="C131" s="322" t="s">
        <v>141</v>
      </c>
      <c r="D131" s="322" t="s">
        <v>151</v>
      </c>
      <c r="E131" s="322" t="s">
        <v>425</v>
      </c>
      <c r="F131" s="322" t="s">
        <v>142</v>
      </c>
      <c r="G131" s="322"/>
      <c r="H131" s="323">
        <f>H132</f>
        <v>0</v>
      </c>
      <c r="I131" s="316">
        <f t="shared" si="12"/>
        <v>0</v>
      </c>
      <c r="J131" s="316">
        <f t="shared" si="14"/>
        <v>0</v>
      </c>
      <c r="K131" s="317">
        <f aca="true" t="shared" si="21" ref="K131:L134">K132</f>
        <v>0</v>
      </c>
      <c r="L131" s="317">
        <f t="shared" si="21"/>
        <v>0</v>
      </c>
      <c r="M131" s="317" t="e">
        <f t="shared" si="11"/>
        <v>#DIV/0!</v>
      </c>
    </row>
    <row r="132" spans="1:13" ht="35.25" customHeight="1" hidden="1">
      <c r="A132" s="321" t="s">
        <v>237</v>
      </c>
      <c r="B132" s="322" t="s">
        <v>178</v>
      </c>
      <c r="C132" s="322" t="s">
        <v>141</v>
      </c>
      <c r="D132" s="322" t="s">
        <v>151</v>
      </c>
      <c r="E132" s="322" t="s">
        <v>425</v>
      </c>
      <c r="F132" s="322" t="s">
        <v>238</v>
      </c>
      <c r="G132" s="322"/>
      <c r="H132" s="323">
        <f>H133</f>
        <v>0</v>
      </c>
      <c r="I132" s="316">
        <f t="shared" si="12"/>
        <v>0</v>
      </c>
      <c r="J132" s="316">
        <f t="shared" si="14"/>
        <v>0</v>
      </c>
      <c r="K132" s="317">
        <f t="shared" si="21"/>
        <v>0</v>
      </c>
      <c r="L132" s="317">
        <f t="shared" si="21"/>
        <v>0</v>
      </c>
      <c r="M132" s="317" t="e">
        <f t="shared" si="11"/>
        <v>#DIV/0!</v>
      </c>
    </row>
    <row r="133" spans="1:13" ht="26.25" hidden="1">
      <c r="A133" s="321" t="s">
        <v>239</v>
      </c>
      <c r="B133" s="322" t="s">
        <v>178</v>
      </c>
      <c r="C133" s="322" t="s">
        <v>141</v>
      </c>
      <c r="D133" s="322" t="s">
        <v>151</v>
      </c>
      <c r="E133" s="322" t="s">
        <v>425</v>
      </c>
      <c r="F133" s="322" t="s">
        <v>240</v>
      </c>
      <c r="G133" s="322"/>
      <c r="H133" s="323">
        <f>H134</f>
        <v>0</v>
      </c>
      <c r="I133" s="316">
        <f t="shared" si="12"/>
        <v>0</v>
      </c>
      <c r="J133" s="316">
        <f t="shared" si="14"/>
        <v>0</v>
      </c>
      <c r="K133" s="317">
        <f t="shared" si="21"/>
        <v>0</v>
      </c>
      <c r="L133" s="317">
        <f t="shared" si="21"/>
        <v>0</v>
      </c>
      <c r="M133" s="317" t="e">
        <f t="shared" si="11"/>
        <v>#DIV/0!</v>
      </c>
    </row>
    <row r="134" spans="1:15" ht="15.75" hidden="1">
      <c r="A134" s="321" t="s">
        <v>73</v>
      </c>
      <c r="B134" s="322" t="s">
        <v>178</v>
      </c>
      <c r="C134" s="322" t="s">
        <v>141</v>
      </c>
      <c r="D134" s="322" t="s">
        <v>151</v>
      </c>
      <c r="E134" s="322" t="s">
        <v>425</v>
      </c>
      <c r="F134" s="322" t="s">
        <v>240</v>
      </c>
      <c r="G134" s="322" t="s">
        <v>165</v>
      </c>
      <c r="H134" s="323">
        <f>H135</f>
        <v>0</v>
      </c>
      <c r="I134" s="316">
        <f t="shared" si="12"/>
        <v>0</v>
      </c>
      <c r="J134" s="316">
        <f t="shared" si="14"/>
        <v>0</v>
      </c>
      <c r="K134" s="317">
        <f t="shared" si="21"/>
        <v>0</v>
      </c>
      <c r="L134" s="317">
        <f t="shared" si="21"/>
        <v>0</v>
      </c>
      <c r="M134" s="317" t="e">
        <f t="shared" si="11"/>
        <v>#DIV/0!</v>
      </c>
      <c r="N134" s="125"/>
      <c r="O134" s="125"/>
    </row>
    <row r="135" spans="1:15" ht="15.75" hidden="1">
      <c r="A135" s="321" t="s">
        <v>168</v>
      </c>
      <c r="B135" s="322" t="s">
        <v>178</v>
      </c>
      <c r="C135" s="322" t="s">
        <v>141</v>
      </c>
      <c r="D135" s="322" t="s">
        <v>151</v>
      </c>
      <c r="E135" s="322" t="s">
        <v>425</v>
      </c>
      <c r="F135" s="322" t="s">
        <v>240</v>
      </c>
      <c r="G135" s="322" t="s">
        <v>169</v>
      </c>
      <c r="H135" s="323">
        <v>0</v>
      </c>
      <c r="I135" s="316">
        <f t="shared" si="12"/>
        <v>0</v>
      </c>
      <c r="J135" s="316">
        <f t="shared" si="14"/>
        <v>0</v>
      </c>
      <c r="K135" s="317">
        <v>0</v>
      </c>
      <c r="L135" s="317">
        <v>0</v>
      </c>
      <c r="M135" s="317" t="e">
        <f t="shared" si="11"/>
        <v>#DIV/0!</v>
      </c>
      <c r="N135" s="125"/>
      <c r="O135" s="125"/>
    </row>
    <row r="136" spans="1:15" ht="15.75">
      <c r="A136" s="329" t="s">
        <v>414</v>
      </c>
      <c r="B136" s="322" t="s">
        <v>178</v>
      </c>
      <c r="C136" s="322" t="s">
        <v>141</v>
      </c>
      <c r="D136" s="322" t="s">
        <v>151</v>
      </c>
      <c r="E136" s="322" t="s">
        <v>417</v>
      </c>
      <c r="F136" s="322"/>
      <c r="G136" s="322"/>
      <c r="H136" s="323">
        <f>H137</f>
        <v>10513</v>
      </c>
      <c r="I136" s="316">
        <f t="shared" si="12"/>
        <v>10.513</v>
      </c>
      <c r="J136" s="316">
        <f aca="true" t="shared" si="22" ref="J136:J143">K136/1000</f>
        <v>5.37228</v>
      </c>
      <c r="K136" s="327">
        <f>K137</f>
        <v>5372.28</v>
      </c>
      <c r="L136" s="317">
        <v>0</v>
      </c>
      <c r="M136" s="317">
        <f t="shared" si="11"/>
        <v>51.101303148482835</v>
      </c>
      <c r="N136" s="125"/>
      <c r="O136" s="125"/>
    </row>
    <row r="137" spans="1:15" ht="27" customHeight="1">
      <c r="A137" s="325" t="s">
        <v>416</v>
      </c>
      <c r="B137" s="322" t="s">
        <v>178</v>
      </c>
      <c r="C137" s="322" t="s">
        <v>141</v>
      </c>
      <c r="D137" s="322" t="s">
        <v>151</v>
      </c>
      <c r="E137" s="322" t="s">
        <v>418</v>
      </c>
      <c r="F137" s="322"/>
      <c r="G137" s="322"/>
      <c r="H137" s="323">
        <f>H138</f>
        <v>10513</v>
      </c>
      <c r="I137" s="316">
        <f t="shared" si="12"/>
        <v>10.513</v>
      </c>
      <c r="J137" s="316">
        <f t="shared" si="22"/>
        <v>5.37228</v>
      </c>
      <c r="K137" s="317">
        <f>K138</f>
        <v>5372.28</v>
      </c>
      <c r="L137" s="317">
        <v>0</v>
      </c>
      <c r="M137" s="317">
        <f t="shared" si="11"/>
        <v>51.101303148482835</v>
      </c>
      <c r="N137" s="125"/>
      <c r="O137" s="125"/>
    </row>
    <row r="138" spans="1:15" ht="51.75">
      <c r="A138" s="330" t="s">
        <v>133</v>
      </c>
      <c r="B138" s="322" t="s">
        <v>178</v>
      </c>
      <c r="C138" s="322" t="s">
        <v>141</v>
      </c>
      <c r="D138" s="322" t="s">
        <v>151</v>
      </c>
      <c r="E138" s="322" t="s">
        <v>418</v>
      </c>
      <c r="F138" s="322" t="s">
        <v>134</v>
      </c>
      <c r="G138" s="322"/>
      <c r="H138" s="331">
        <f>H139</f>
        <v>10513</v>
      </c>
      <c r="I138" s="316">
        <f t="shared" si="12"/>
        <v>10.513</v>
      </c>
      <c r="J138" s="316">
        <f t="shared" si="22"/>
        <v>5.37228</v>
      </c>
      <c r="K138" s="317">
        <v>5372.28</v>
      </c>
      <c r="L138" s="317">
        <v>0</v>
      </c>
      <c r="M138" s="317">
        <f t="shared" si="11"/>
        <v>51.101303148482835</v>
      </c>
      <c r="N138" s="125"/>
      <c r="O138" s="125"/>
    </row>
    <row r="139" spans="1:15" ht="26.25" hidden="1">
      <c r="A139" s="329" t="s">
        <v>415</v>
      </c>
      <c r="B139" s="322" t="s">
        <v>178</v>
      </c>
      <c r="C139" s="322" t="s">
        <v>141</v>
      </c>
      <c r="D139" s="322" t="s">
        <v>151</v>
      </c>
      <c r="E139" s="322" t="s">
        <v>418</v>
      </c>
      <c r="F139" s="322" t="s">
        <v>272</v>
      </c>
      <c r="G139" s="322"/>
      <c r="H139" s="331">
        <f>H140+H143</f>
        <v>10513</v>
      </c>
      <c r="I139" s="316">
        <f t="shared" si="12"/>
        <v>10.513</v>
      </c>
      <c r="J139" s="316">
        <f t="shared" si="22"/>
        <v>0</v>
      </c>
      <c r="K139" s="317">
        <f>K140</f>
        <v>0</v>
      </c>
      <c r="L139" s="317">
        <v>0</v>
      </c>
      <c r="M139" s="317">
        <f t="shared" si="11"/>
        <v>0</v>
      </c>
      <c r="N139" s="125"/>
      <c r="O139" s="125"/>
    </row>
    <row r="140" spans="1:15" ht="15.75" hidden="1">
      <c r="A140" s="325" t="s">
        <v>12</v>
      </c>
      <c r="B140" s="322" t="s">
        <v>178</v>
      </c>
      <c r="C140" s="322" t="s">
        <v>141</v>
      </c>
      <c r="D140" s="322" t="s">
        <v>151</v>
      </c>
      <c r="E140" s="322" t="s">
        <v>418</v>
      </c>
      <c r="F140" s="322" t="s">
        <v>233</v>
      </c>
      <c r="G140" s="322"/>
      <c r="H140" s="331">
        <f>H141</f>
        <v>8072</v>
      </c>
      <c r="I140" s="316">
        <f t="shared" si="12"/>
        <v>8.072</v>
      </c>
      <c r="J140" s="316">
        <f t="shared" si="22"/>
        <v>0</v>
      </c>
      <c r="K140" s="317">
        <f>K141+K145</f>
        <v>0</v>
      </c>
      <c r="L140" s="317">
        <v>0</v>
      </c>
      <c r="M140" s="317">
        <f t="shared" si="11"/>
        <v>0</v>
      </c>
      <c r="N140" s="125"/>
      <c r="O140" s="125"/>
    </row>
    <row r="141" spans="1:15" ht="26.25" hidden="1">
      <c r="A141" s="329" t="s">
        <v>415</v>
      </c>
      <c r="B141" s="322" t="s">
        <v>178</v>
      </c>
      <c r="C141" s="322" t="s">
        <v>141</v>
      </c>
      <c r="D141" s="322" t="s">
        <v>151</v>
      </c>
      <c r="E141" s="322" t="s">
        <v>418</v>
      </c>
      <c r="F141" s="322" t="s">
        <v>233</v>
      </c>
      <c r="G141" s="322" t="s">
        <v>144</v>
      </c>
      <c r="H141" s="331">
        <f>H142</f>
        <v>8072</v>
      </c>
      <c r="I141" s="316">
        <f t="shared" si="12"/>
        <v>8.072</v>
      </c>
      <c r="J141" s="326">
        <f t="shared" si="22"/>
        <v>0</v>
      </c>
      <c r="K141" s="317">
        <f>K142</f>
        <v>0</v>
      </c>
      <c r="L141" s="317">
        <v>0</v>
      </c>
      <c r="M141" s="317">
        <f t="shared" si="11"/>
        <v>0</v>
      </c>
      <c r="N141" s="125"/>
      <c r="O141" s="125"/>
    </row>
    <row r="142" spans="1:15" ht="26.25" hidden="1">
      <c r="A142" s="325" t="s">
        <v>416</v>
      </c>
      <c r="B142" s="322" t="s">
        <v>178</v>
      </c>
      <c r="C142" s="322" t="s">
        <v>141</v>
      </c>
      <c r="D142" s="322" t="s">
        <v>151</v>
      </c>
      <c r="E142" s="322" t="s">
        <v>418</v>
      </c>
      <c r="F142" s="322" t="s">
        <v>233</v>
      </c>
      <c r="G142" s="322" t="s">
        <v>146</v>
      </c>
      <c r="H142" s="331">
        <v>8072</v>
      </c>
      <c r="I142" s="316">
        <f t="shared" si="12"/>
        <v>8.072</v>
      </c>
      <c r="J142" s="326">
        <f t="shared" si="22"/>
        <v>0</v>
      </c>
      <c r="K142" s="317"/>
      <c r="L142" s="317">
        <v>0</v>
      </c>
      <c r="M142" s="317">
        <f t="shared" si="11"/>
        <v>0</v>
      </c>
      <c r="N142" s="125"/>
      <c r="O142" s="125"/>
    </row>
    <row r="143" spans="1:15" ht="39" hidden="1">
      <c r="A143" s="321" t="s">
        <v>234</v>
      </c>
      <c r="B143" s="322" t="s">
        <v>178</v>
      </c>
      <c r="C143" s="322" t="s">
        <v>141</v>
      </c>
      <c r="D143" s="322" t="s">
        <v>151</v>
      </c>
      <c r="E143" s="322" t="s">
        <v>418</v>
      </c>
      <c r="F143" s="322" t="s">
        <v>236</v>
      </c>
      <c r="G143" s="322"/>
      <c r="H143" s="331">
        <f>H144</f>
        <v>2441</v>
      </c>
      <c r="I143" s="316">
        <f t="shared" si="12"/>
        <v>2.441</v>
      </c>
      <c r="J143" s="326">
        <f t="shared" si="22"/>
        <v>0</v>
      </c>
      <c r="K143" s="317">
        <f>K144</f>
        <v>0</v>
      </c>
      <c r="L143" s="317">
        <f>L144</f>
        <v>0</v>
      </c>
      <c r="M143" s="317">
        <f t="shared" si="11"/>
        <v>0</v>
      </c>
      <c r="N143" s="125"/>
      <c r="O143" s="125"/>
    </row>
    <row r="144" spans="1:15" ht="15.75" hidden="1">
      <c r="A144" s="321" t="s">
        <v>143</v>
      </c>
      <c r="B144" s="322" t="s">
        <v>178</v>
      </c>
      <c r="C144" s="322" t="s">
        <v>141</v>
      </c>
      <c r="D144" s="322" t="s">
        <v>151</v>
      </c>
      <c r="E144" s="322" t="s">
        <v>418</v>
      </c>
      <c r="F144" s="322" t="s">
        <v>236</v>
      </c>
      <c r="G144" s="322" t="s">
        <v>144</v>
      </c>
      <c r="H144" s="331">
        <f>H145</f>
        <v>2441</v>
      </c>
      <c r="I144" s="316">
        <f t="shared" si="12"/>
        <v>2.441</v>
      </c>
      <c r="J144" s="326">
        <v>0</v>
      </c>
      <c r="K144" s="317">
        <v>0</v>
      </c>
      <c r="L144" s="317">
        <v>0</v>
      </c>
      <c r="M144" s="317">
        <f t="shared" si="11"/>
        <v>0</v>
      </c>
      <c r="N144" s="125"/>
      <c r="O144" s="125"/>
    </row>
    <row r="145" spans="1:15" ht="15.75" hidden="1">
      <c r="A145" s="321" t="s">
        <v>147</v>
      </c>
      <c r="B145" s="322" t="s">
        <v>178</v>
      </c>
      <c r="C145" s="322" t="s">
        <v>141</v>
      </c>
      <c r="D145" s="322" t="s">
        <v>151</v>
      </c>
      <c r="E145" s="322" t="s">
        <v>418</v>
      </c>
      <c r="F145" s="322" t="s">
        <v>236</v>
      </c>
      <c r="G145" s="322" t="s">
        <v>148</v>
      </c>
      <c r="H145" s="331">
        <v>2441</v>
      </c>
      <c r="I145" s="316">
        <f t="shared" si="12"/>
        <v>2.441</v>
      </c>
      <c r="J145" s="326"/>
      <c r="K145" s="317"/>
      <c r="L145" s="317"/>
      <c r="M145" s="317">
        <f aca="true" t="shared" si="23" ref="M145:M208">J145/I145*100</f>
        <v>0</v>
      </c>
      <c r="N145" s="125"/>
      <c r="O145" s="125"/>
    </row>
    <row r="146" spans="1:15" ht="26.25" customHeight="1">
      <c r="A146" s="310" t="s">
        <v>10</v>
      </c>
      <c r="B146" s="344">
        <v>950</v>
      </c>
      <c r="C146" s="345">
        <v>3</v>
      </c>
      <c r="D146" s="345">
        <v>0</v>
      </c>
      <c r="E146" s="346" t="s">
        <v>11</v>
      </c>
      <c r="F146" s="347" t="s">
        <v>11</v>
      </c>
      <c r="G146" s="319"/>
      <c r="H146" s="320">
        <f>H147</f>
        <v>488000</v>
      </c>
      <c r="I146" s="326">
        <f t="shared" si="12"/>
        <v>488</v>
      </c>
      <c r="J146" s="326">
        <f>K146/1000</f>
        <v>478.7</v>
      </c>
      <c r="K146" s="327">
        <f>K147</f>
        <v>478700</v>
      </c>
      <c r="L146" s="327">
        <f>L148</f>
        <v>0</v>
      </c>
      <c r="M146" s="327">
        <f t="shared" si="23"/>
        <v>98.09426229508198</v>
      </c>
      <c r="N146" s="125"/>
      <c r="O146" s="125"/>
    </row>
    <row r="147" spans="1:15" ht="26.25" customHeight="1">
      <c r="A147" s="110" t="s">
        <v>179</v>
      </c>
      <c r="B147" s="344"/>
      <c r="C147" s="345">
        <v>3</v>
      </c>
      <c r="D147" s="345">
        <v>14</v>
      </c>
      <c r="E147" s="346"/>
      <c r="F147" s="347"/>
      <c r="G147" s="319"/>
      <c r="H147" s="320">
        <f>H148+H157</f>
        <v>488000</v>
      </c>
      <c r="I147" s="326">
        <f>I148+I157</f>
        <v>488</v>
      </c>
      <c r="J147" s="326">
        <f>J148+J157</f>
        <v>478.7</v>
      </c>
      <c r="K147" s="327">
        <f>K148+K157</f>
        <v>478700</v>
      </c>
      <c r="L147" s="327"/>
      <c r="M147" s="327">
        <f t="shared" si="23"/>
        <v>98.09426229508198</v>
      </c>
      <c r="N147" s="125"/>
      <c r="O147" s="125"/>
    </row>
    <row r="148" spans="1:15" ht="28.5" customHeight="1">
      <c r="A148" s="336" t="s">
        <v>482</v>
      </c>
      <c r="B148" s="348">
        <v>950</v>
      </c>
      <c r="C148" s="349">
        <v>3</v>
      </c>
      <c r="D148" s="349">
        <v>14</v>
      </c>
      <c r="E148" s="350">
        <v>2400000000</v>
      </c>
      <c r="F148" s="351" t="s">
        <v>11</v>
      </c>
      <c r="G148" s="322"/>
      <c r="H148" s="323">
        <f>H150</f>
        <v>50000</v>
      </c>
      <c r="I148" s="316">
        <f t="shared" si="12"/>
        <v>50</v>
      </c>
      <c r="J148" s="316">
        <f t="shared" si="14"/>
        <v>50</v>
      </c>
      <c r="K148" s="317">
        <f>K150</f>
        <v>50000</v>
      </c>
      <c r="L148" s="327">
        <f>L157</f>
        <v>0</v>
      </c>
      <c r="M148" s="317">
        <f t="shared" si="23"/>
        <v>100</v>
      </c>
      <c r="N148" s="125"/>
      <c r="O148" s="125"/>
    </row>
    <row r="149" spans="1:15" ht="15.75" customHeight="1">
      <c r="A149" s="336" t="s">
        <v>483</v>
      </c>
      <c r="B149" s="348"/>
      <c r="C149" s="352" t="s">
        <v>151</v>
      </c>
      <c r="D149" s="350">
        <v>14</v>
      </c>
      <c r="E149" s="350">
        <v>2400100000</v>
      </c>
      <c r="F149" s="351"/>
      <c r="G149" s="322"/>
      <c r="H149" s="323">
        <f aca="true" t="shared" si="24" ref="H149:H155">H150</f>
        <v>50000</v>
      </c>
      <c r="I149" s="316">
        <f t="shared" si="12"/>
        <v>50</v>
      </c>
      <c r="J149" s="326">
        <v>50</v>
      </c>
      <c r="K149" s="317">
        <f aca="true" t="shared" si="25" ref="K149:K155">K150</f>
        <v>50000</v>
      </c>
      <c r="L149" s="327"/>
      <c r="M149" s="317">
        <f t="shared" si="23"/>
        <v>100</v>
      </c>
      <c r="N149" s="125"/>
      <c r="O149" s="125"/>
    </row>
    <row r="150" spans="1:15" ht="28.5" customHeight="1">
      <c r="A150" s="336" t="s">
        <v>484</v>
      </c>
      <c r="B150" s="348"/>
      <c r="C150" s="349">
        <v>3</v>
      </c>
      <c r="D150" s="349">
        <v>14</v>
      </c>
      <c r="E150" s="353">
        <v>2400110610</v>
      </c>
      <c r="F150" s="351"/>
      <c r="G150" s="322"/>
      <c r="H150" s="323">
        <f t="shared" si="24"/>
        <v>50000</v>
      </c>
      <c r="I150" s="316">
        <f t="shared" si="12"/>
        <v>50</v>
      </c>
      <c r="J150" s="326">
        <v>50</v>
      </c>
      <c r="K150" s="317">
        <f t="shared" si="25"/>
        <v>50000</v>
      </c>
      <c r="L150" s="327"/>
      <c r="M150" s="317">
        <f t="shared" si="23"/>
        <v>100</v>
      </c>
      <c r="N150" s="125"/>
      <c r="O150" s="125"/>
    </row>
    <row r="151" spans="1:15" ht="16.5" customHeight="1">
      <c r="A151" s="336" t="s">
        <v>135</v>
      </c>
      <c r="B151" s="348"/>
      <c r="C151" s="349">
        <v>3</v>
      </c>
      <c r="D151" s="349">
        <v>14</v>
      </c>
      <c r="E151" s="353">
        <v>2400110610</v>
      </c>
      <c r="F151" s="351">
        <v>800</v>
      </c>
      <c r="G151" s="322"/>
      <c r="H151" s="323">
        <f t="shared" si="24"/>
        <v>50000</v>
      </c>
      <c r="I151" s="316">
        <f t="shared" si="12"/>
        <v>50</v>
      </c>
      <c r="J151" s="326">
        <v>50</v>
      </c>
      <c r="K151" s="317">
        <f t="shared" si="25"/>
        <v>50000</v>
      </c>
      <c r="L151" s="327"/>
      <c r="M151" s="317">
        <f t="shared" si="23"/>
        <v>100</v>
      </c>
      <c r="N151" s="125"/>
      <c r="O151" s="125"/>
    </row>
    <row r="152" spans="1:15" ht="17.25" customHeight="1" hidden="1">
      <c r="A152" s="321" t="s">
        <v>241</v>
      </c>
      <c r="B152" s="348"/>
      <c r="C152" s="349">
        <v>3</v>
      </c>
      <c r="D152" s="349">
        <v>14</v>
      </c>
      <c r="E152" s="353">
        <v>2400110610</v>
      </c>
      <c r="F152" s="351">
        <v>850</v>
      </c>
      <c r="G152" s="322"/>
      <c r="H152" s="323">
        <f t="shared" si="24"/>
        <v>50000</v>
      </c>
      <c r="I152" s="316">
        <f t="shared" si="12"/>
        <v>50</v>
      </c>
      <c r="J152" s="326"/>
      <c r="K152" s="317">
        <f t="shared" si="25"/>
        <v>50000</v>
      </c>
      <c r="L152" s="327"/>
      <c r="M152" s="317">
        <f t="shared" si="23"/>
        <v>0</v>
      </c>
      <c r="N152" s="125"/>
      <c r="O152" s="125"/>
    </row>
    <row r="153" spans="1:15" ht="19.5" customHeight="1" hidden="1">
      <c r="A153" s="321" t="s">
        <v>246</v>
      </c>
      <c r="B153" s="348"/>
      <c r="C153" s="349">
        <v>3</v>
      </c>
      <c r="D153" s="349">
        <v>14</v>
      </c>
      <c r="E153" s="353">
        <v>2400110610</v>
      </c>
      <c r="F153" s="339">
        <v>853</v>
      </c>
      <c r="G153" s="322"/>
      <c r="H153" s="323">
        <f t="shared" si="24"/>
        <v>50000</v>
      </c>
      <c r="I153" s="316">
        <f t="shared" si="12"/>
        <v>50</v>
      </c>
      <c r="J153" s="326"/>
      <c r="K153" s="317">
        <f t="shared" si="25"/>
        <v>50000</v>
      </c>
      <c r="L153" s="327"/>
      <c r="M153" s="317">
        <f t="shared" si="23"/>
        <v>0</v>
      </c>
      <c r="N153" s="125"/>
      <c r="O153" s="125"/>
    </row>
    <row r="154" spans="1:15" ht="13.5" customHeight="1" hidden="1">
      <c r="A154" s="336" t="s">
        <v>71</v>
      </c>
      <c r="B154" s="348"/>
      <c r="C154" s="349">
        <v>3</v>
      </c>
      <c r="D154" s="349">
        <v>14</v>
      </c>
      <c r="E154" s="353">
        <v>2400110610</v>
      </c>
      <c r="F154" s="339">
        <v>853</v>
      </c>
      <c r="G154" s="322" t="s">
        <v>142</v>
      </c>
      <c r="H154" s="323">
        <f t="shared" si="24"/>
        <v>50000</v>
      </c>
      <c r="I154" s="316">
        <f t="shared" si="12"/>
        <v>50</v>
      </c>
      <c r="J154" s="326"/>
      <c r="K154" s="317">
        <f t="shared" si="25"/>
        <v>50000</v>
      </c>
      <c r="L154" s="327"/>
      <c r="M154" s="317">
        <f t="shared" si="23"/>
        <v>0</v>
      </c>
      <c r="N154" s="125"/>
      <c r="O154" s="125"/>
    </row>
    <row r="155" spans="1:15" ht="16.5" customHeight="1" hidden="1">
      <c r="A155" s="321" t="s">
        <v>163</v>
      </c>
      <c r="B155" s="348"/>
      <c r="C155" s="349">
        <v>3</v>
      </c>
      <c r="D155" s="349">
        <v>14</v>
      </c>
      <c r="E155" s="353">
        <v>2400110610</v>
      </c>
      <c r="F155" s="339">
        <v>853</v>
      </c>
      <c r="G155" s="322">
        <v>290</v>
      </c>
      <c r="H155" s="323">
        <f t="shared" si="24"/>
        <v>50000</v>
      </c>
      <c r="I155" s="316">
        <f t="shared" si="12"/>
        <v>50</v>
      </c>
      <c r="J155" s="326"/>
      <c r="K155" s="317">
        <f t="shared" si="25"/>
        <v>50000</v>
      </c>
      <c r="L155" s="327"/>
      <c r="M155" s="317">
        <f t="shared" si="23"/>
        <v>0</v>
      </c>
      <c r="N155" s="125"/>
      <c r="O155" s="125"/>
    </row>
    <row r="156" spans="1:15" ht="13.5" customHeight="1" hidden="1">
      <c r="A156" s="321" t="s">
        <v>399</v>
      </c>
      <c r="B156" s="348"/>
      <c r="C156" s="349">
        <v>3</v>
      </c>
      <c r="D156" s="349">
        <v>14</v>
      </c>
      <c r="E156" s="353">
        <v>2400110610</v>
      </c>
      <c r="F156" s="339">
        <v>853</v>
      </c>
      <c r="G156" s="322" t="s">
        <v>297</v>
      </c>
      <c r="H156" s="323">
        <v>50000</v>
      </c>
      <c r="I156" s="316">
        <f t="shared" si="12"/>
        <v>50</v>
      </c>
      <c r="J156" s="326"/>
      <c r="K156" s="317">
        <v>50000</v>
      </c>
      <c r="L156" s="327"/>
      <c r="M156" s="317">
        <f t="shared" si="23"/>
        <v>0</v>
      </c>
      <c r="N156" s="125"/>
      <c r="O156" s="125"/>
    </row>
    <row r="157" spans="1:15" s="129" customFormat="1" ht="62.25" customHeight="1">
      <c r="A157" s="336" t="s">
        <v>329</v>
      </c>
      <c r="B157" s="348">
        <v>950</v>
      </c>
      <c r="C157" s="349">
        <v>3</v>
      </c>
      <c r="D157" s="349">
        <v>14</v>
      </c>
      <c r="E157" s="353">
        <v>8600000000</v>
      </c>
      <c r="F157" s="351" t="s">
        <v>11</v>
      </c>
      <c r="G157" s="354"/>
      <c r="H157" s="355">
        <f>H158</f>
        <v>438000</v>
      </c>
      <c r="I157" s="356">
        <f t="shared" si="12"/>
        <v>438</v>
      </c>
      <c r="J157" s="316">
        <f t="shared" si="14"/>
        <v>428.7</v>
      </c>
      <c r="K157" s="357">
        <f>K158</f>
        <v>428700</v>
      </c>
      <c r="L157" s="357">
        <f>L158+L179</f>
        <v>0</v>
      </c>
      <c r="M157" s="317">
        <f t="shared" si="23"/>
        <v>97.87671232876713</v>
      </c>
      <c r="N157" s="128"/>
      <c r="O157" s="128"/>
    </row>
    <row r="158" spans="1:15" s="129" customFormat="1" ht="12.75" customHeight="1">
      <c r="A158" s="336" t="s">
        <v>318</v>
      </c>
      <c r="B158" s="348">
        <v>950</v>
      </c>
      <c r="C158" s="349">
        <v>3</v>
      </c>
      <c r="D158" s="349">
        <v>14</v>
      </c>
      <c r="E158" s="353">
        <v>8600100000</v>
      </c>
      <c r="F158" s="351" t="s">
        <v>11</v>
      </c>
      <c r="G158" s="354"/>
      <c r="H158" s="355">
        <f>H159+H179+H173+H186</f>
        <v>438000</v>
      </c>
      <c r="I158" s="356">
        <f t="shared" si="12"/>
        <v>438</v>
      </c>
      <c r="J158" s="316">
        <f t="shared" si="14"/>
        <v>428.7</v>
      </c>
      <c r="K158" s="357">
        <f>K159+K179+K173+K186</f>
        <v>428700</v>
      </c>
      <c r="L158" s="357">
        <f>L159+L166</f>
        <v>0</v>
      </c>
      <c r="M158" s="317">
        <f t="shared" si="23"/>
        <v>97.87671232876713</v>
      </c>
      <c r="N158" s="128"/>
      <c r="O158" s="128"/>
    </row>
    <row r="159" spans="1:15" ht="38.25" customHeight="1">
      <c r="A159" s="110" t="s">
        <v>319</v>
      </c>
      <c r="B159" s="348">
        <v>950</v>
      </c>
      <c r="C159" s="349">
        <v>3</v>
      </c>
      <c r="D159" s="349">
        <v>14</v>
      </c>
      <c r="E159" s="353">
        <v>8600107001</v>
      </c>
      <c r="F159" s="351" t="s">
        <v>11</v>
      </c>
      <c r="G159" s="322"/>
      <c r="H159" s="323">
        <f>H160</f>
        <v>5000</v>
      </c>
      <c r="I159" s="316">
        <f t="shared" si="12"/>
        <v>5</v>
      </c>
      <c r="J159" s="316">
        <f t="shared" si="14"/>
        <v>0</v>
      </c>
      <c r="K159" s="317">
        <f>K160</f>
        <v>0</v>
      </c>
      <c r="L159" s="317">
        <f>L160</f>
        <v>0</v>
      </c>
      <c r="M159" s="317">
        <f t="shared" si="23"/>
        <v>0</v>
      </c>
      <c r="N159" s="125"/>
      <c r="O159" s="125"/>
    </row>
    <row r="160" spans="1:15" ht="24" customHeight="1">
      <c r="A160" s="336" t="s">
        <v>212</v>
      </c>
      <c r="B160" s="348">
        <v>950</v>
      </c>
      <c r="C160" s="349">
        <v>3</v>
      </c>
      <c r="D160" s="349">
        <v>14</v>
      </c>
      <c r="E160" s="353">
        <v>8600107001</v>
      </c>
      <c r="F160" s="351" t="s">
        <v>142</v>
      </c>
      <c r="G160" s="322"/>
      <c r="H160" s="323">
        <f>H161</f>
        <v>5000</v>
      </c>
      <c r="I160" s="316">
        <f t="shared" si="12"/>
        <v>5</v>
      </c>
      <c r="J160" s="316">
        <f t="shared" si="14"/>
        <v>0</v>
      </c>
      <c r="K160" s="317">
        <v>0</v>
      </c>
      <c r="L160" s="317">
        <f>L161</f>
        <v>0</v>
      </c>
      <c r="M160" s="317">
        <f t="shared" si="23"/>
        <v>0</v>
      </c>
      <c r="N160" s="125"/>
      <c r="O160" s="125"/>
    </row>
    <row r="161" spans="1:15" ht="26.25" customHeight="1" hidden="1">
      <c r="A161" s="321" t="s">
        <v>237</v>
      </c>
      <c r="B161" s="348">
        <v>950</v>
      </c>
      <c r="C161" s="349">
        <v>3</v>
      </c>
      <c r="D161" s="349">
        <v>14</v>
      </c>
      <c r="E161" s="353">
        <v>8600107001</v>
      </c>
      <c r="F161" s="322" t="s">
        <v>238</v>
      </c>
      <c r="G161" s="322"/>
      <c r="H161" s="323">
        <f>H162</f>
        <v>5000</v>
      </c>
      <c r="I161" s="316">
        <f t="shared" si="12"/>
        <v>5</v>
      </c>
      <c r="J161" s="316">
        <f t="shared" si="14"/>
        <v>5</v>
      </c>
      <c r="K161" s="317">
        <f>K162</f>
        <v>5000</v>
      </c>
      <c r="L161" s="317">
        <f>L162</f>
        <v>0</v>
      </c>
      <c r="M161" s="317">
        <f t="shared" si="23"/>
        <v>100</v>
      </c>
      <c r="N161" s="125"/>
      <c r="O161" s="125"/>
    </row>
    <row r="162" spans="1:15" ht="24" customHeight="1" hidden="1">
      <c r="A162" s="321" t="s">
        <v>239</v>
      </c>
      <c r="B162" s="348">
        <v>950</v>
      </c>
      <c r="C162" s="349">
        <v>3</v>
      </c>
      <c r="D162" s="349">
        <v>14</v>
      </c>
      <c r="E162" s="353">
        <v>8600107001</v>
      </c>
      <c r="F162" s="322" t="s">
        <v>240</v>
      </c>
      <c r="G162" s="322"/>
      <c r="H162" s="323">
        <f>H163</f>
        <v>5000</v>
      </c>
      <c r="I162" s="316">
        <f t="shared" si="12"/>
        <v>5</v>
      </c>
      <c r="J162" s="316">
        <f t="shared" si="14"/>
        <v>5</v>
      </c>
      <c r="K162" s="317">
        <f>K163</f>
        <v>5000</v>
      </c>
      <c r="L162" s="317">
        <f>L163</f>
        <v>0</v>
      </c>
      <c r="M162" s="317">
        <f t="shared" si="23"/>
        <v>100</v>
      </c>
      <c r="N162" s="125"/>
      <c r="O162" s="125"/>
    </row>
    <row r="163" spans="1:15" ht="19.5" customHeight="1" hidden="1">
      <c r="A163" s="321" t="s">
        <v>73</v>
      </c>
      <c r="B163" s="348">
        <v>950</v>
      </c>
      <c r="C163" s="349">
        <v>3</v>
      </c>
      <c r="D163" s="349">
        <v>14</v>
      </c>
      <c r="E163" s="353">
        <v>8600107001</v>
      </c>
      <c r="F163" s="322" t="s">
        <v>240</v>
      </c>
      <c r="G163" s="322" t="s">
        <v>165</v>
      </c>
      <c r="H163" s="323">
        <f>+H164</f>
        <v>5000</v>
      </c>
      <c r="I163" s="316">
        <f t="shared" si="12"/>
        <v>5</v>
      </c>
      <c r="J163" s="316">
        <f t="shared" si="14"/>
        <v>5</v>
      </c>
      <c r="K163" s="317">
        <f>+K164</f>
        <v>5000</v>
      </c>
      <c r="L163" s="317">
        <v>0</v>
      </c>
      <c r="M163" s="317">
        <f t="shared" si="23"/>
        <v>100</v>
      </c>
      <c r="N163" s="125"/>
      <c r="O163" s="125"/>
    </row>
    <row r="164" spans="1:15" ht="15.75" hidden="1">
      <c r="A164" s="321" t="s">
        <v>168</v>
      </c>
      <c r="B164" s="348">
        <v>950</v>
      </c>
      <c r="C164" s="349">
        <v>3</v>
      </c>
      <c r="D164" s="349">
        <v>14</v>
      </c>
      <c r="E164" s="353">
        <v>8600107001</v>
      </c>
      <c r="F164" s="322" t="s">
        <v>240</v>
      </c>
      <c r="G164" s="322" t="s">
        <v>169</v>
      </c>
      <c r="H164" s="358">
        <f>H165</f>
        <v>5000</v>
      </c>
      <c r="I164" s="316">
        <f t="shared" si="12"/>
        <v>5</v>
      </c>
      <c r="J164" s="316">
        <f t="shared" si="14"/>
        <v>5</v>
      </c>
      <c r="K164" s="316">
        <f>K165</f>
        <v>5000</v>
      </c>
      <c r="L164" s="317">
        <v>0</v>
      </c>
      <c r="M164" s="317">
        <f t="shared" si="23"/>
        <v>100</v>
      </c>
      <c r="N164" s="125"/>
      <c r="O164" s="125"/>
    </row>
    <row r="165" spans="1:15" ht="15.75" hidden="1">
      <c r="A165" s="328" t="s">
        <v>316</v>
      </c>
      <c r="B165" s="348">
        <v>950</v>
      </c>
      <c r="C165" s="349">
        <v>3</v>
      </c>
      <c r="D165" s="349">
        <v>14</v>
      </c>
      <c r="E165" s="353">
        <v>8600107001</v>
      </c>
      <c r="F165" s="322" t="s">
        <v>240</v>
      </c>
      <c r="G165" s="322" t="s">
        <v>304</v>
      </c>
      <c r="H165" s="358">
        <v>5000</v>
      </c>
      <c r="I165" s="316">
        <f t="shared" si="12"/>
        <v>5</v>
      </c>
      <c r="J165" s="316">
        <f t="shared" si="14"/>
        <v>5</v>
      </c>
      <c r="K165" s="316">
        <v>5000</v>
      </c>
      <c r="L165" s="317">
        <v>0</v>
      </c>
      <c r="M165" s="317">
        <f t="shared" si="23"/>
        <v>100</v>
      </c>
      <c r="N165" s="125"/>
      <c r="O165" s="125"/>
    </row>
    <row r="166" spans="1:15" ht="26.25" hidden="1">
      <c r="A166" s="110" t="s">
        <v>341</v>
      </c>
      <c r="B166" s="348">
        <v>950</v>
      </c>
      <c r="C166" s="349">
        <v>3</v>
      </c>
      <c r="D166" s="349">
        <v>14</v>
      </c>
      <c r="E166" s="353">
        <v>8600107004</v>
      </c>
      <c r="F166" s="351"/>
      <c r="G166" s="322"/>
      <c r="H166" s="358">
        <f aca="true" t="shared" si="26" ref="H166:H171">H167</f>
        <v>0</v>
      </c>
      <c r="I166" s="316">
        <f aca="true" t="shared" si="27" ref="I166:I185">H166/1000</f>
        <v>0</v>
      </c>
      <c r="J166" s="316">
        <f t="shared" si="14"/>
        <v>0</v>
      </c>
      <c r="K166" s="316">
        <f aca="true" t="shared" si="28" ref="K166:K171">K167</f>
        <v>0</v>
      </c>
      <c r="L166" s="317">
        <v>0</v>
      </c>
      <c r="M166" s="317" t="e">
        <f t="shared" si="23"/>
        <v>#DIV/0!</v>
      </c>
      <c r="N166" s="125"/>
      <c r="O166" s="125"/>
    </row>
    <row r="167" spans="1:15" ht="26.25" hidden="1">
      <c r="A167" s="336" t="s">
        <v>212</v>
      </c>
      <c r="B167" s="348">
        <v>950</v>
      </c>
      <c r="C167" s="349">
        <v>3</v>
      </c>
      <c r="D167" s="349">
        <v>14</v>
      </c>
      <c r="E167" s="353">
        <v>8600107004</v>
      </c>
      <c r="F167" s="351" t="s">
        <v>142</v>
      </c>
      <c r="G167" s="322"/>
      <c r="H167" s="358">
        <f t="shared" si="26"/>
        <v>0</v>
      </c>
      <c r="I167" s="316">
        <f t="shared" si="27"/>
        <v>0</v>
      </c>
      <c r="J167" s="316">
        <f t="shared" si="14"/>
        <v>0</v>
      </c>
      <c r="K167" s="316">
        <f t="shared" si="28"/>
        <v>0</v>
      </c>
      <c r="L167" s="317">
        <v>0</v>
      </c>
      <c r="M167" s="317" t="e">
        <f t="shared" si="23"/>
        <v>#DIV/0!</v>
      </c>
      <c r="N167" s="125"/>
      <c r="O167" s="110"/>
    </row>
    <row r="168" spans="1:15" ht="26.25" hidden="1">
      <c r="A168" s="321" t="s">
        <v>237</v>
      </c>
      <c r="B168" s="348">
        <v>950</v>
      </c>
      <c r="C168" s="349">
        <v>3</v>
      </c>
      <c r="D168" s="349">
        <v>14</v>
      </c>
      <c r="E168" s="353">
        <v>8600107004</v>
      </c>
      <c r="F168" s="322" t="s">
        <v>238</v>
      </c>
      <c r="G168" s="322"/>
      <c r="H168" s="358">
        <f t="shared" si="26"/>
        <v>0</v>
      </c>
      <c r="I168" s="316">
        <f t="shared" si="27"/>
        <v>0</v>
      </c>
      <c r="J168" s="316">
        <f aca="true" t="shared" si="29" ref="J168:J184">K168/1000</f>
        <v>0</v>
      </c>
      <c r="K168" s="316">
        <f t="shared" si="28"/>
        <v>0</v>
      </c>
      <c r="L168" s="317">
        <v>0</v>
      </c>
      <c r="M168" s="317" t="e">
        <f t="shared" si="23"/>
        <v>#DIV/0!</v>
      </c>
      <c r="N168" s="125"/>
      <c r="O168" s="125"/>
    </row>
    <row r="169" spans="1:15" ht="26.25" hidden="1">
      <c r="A169" s="321" t="s">
        <v>239</v>
      </c>
      <c r="B169" s="348">
        <v>950</v>
      </c>
      <c r="C169" s="349">
        <v>3</v>
      </c>
      <c r="D169" s="349">
        <v>14</v>
      </c>
      <c r="E169" s="353">
        <v>8600107004</v>
      </c>
      <c r="F169" s="322" t="s">
        <v>240</v>
      </c>
      <c r="G169" s="322"/>
      <c r="H169" s="358">
        <f t="shared" si="26"/>
        <v>0</v>
      </c>
      <c r="I169" s="316">
        <f t="shared" si="27"/>
        <v>0</v>
      </c>
      <c r="J169" s="316">
        <f t="shared" si="29"/>
        <v>0</v>
      </c>
      <c r="K169" s="316">
        <f t="shared" si="28"/>
        <v>0</v>
      </c>
      <c r="L169" s="317">
        <v>0</v>
      </c>
      <c r="M169" s="317" t="e">
        <f t="shared" si="23"/>
        <v>#DIV/0!</v>
      </c>
      <c r="N169" s="125"/>
      <c r="O169" s="125"/>
    </row>
    <row r="170" spans="1:15" ht="15.75" hidden="1">
      <c r="A170" s="321" t="s">
        <v>73</v>
      </c>
      <c r="B170" s="348">
        <v>950</v>
      </c>
      <c r="C170" s="349">
        <v>3</v>
      </c>
      <c r="D170" s="349">
        <v>14</v>
      </c>
      <c r="E170" s="353">
        <v>8600107004</v>
      </c>
      <c r="F170" s="322" t="s">
        <v>240</v>
      </c>
      <c r="G170" s="322" t="s">
        <v>165</v>
      </c>
      <c r="H170" s="358">
        <f t="shared" si="26"/>
        <v>0</v>
      </c>
      <c r="I170" s="316">
        <f t="shared" si="27"/>
        <v>0</v>
      </c>
      <c r="J170" s="316">
        <f t="shared" si="29"/>
        <v>0</v>
      </c>
      <c r="K170" s="316">
        <f t="shared" si="28"/>
        <v>0</v>
      </c>
      <c r="L170" s="317">
        <v>0</v>
      </c>
      <c r="M170" s="317" t="e">
        <f t="shared" si="23"/>
        <v>#DIV/0!</v>
      </c>
      <c r="N170" s="125"/>
      <c r="O170" s="125"/>
    </row>
    <row r="171" spans="1:15" ht="15.75" hidden="1">
      <c r="A171" s="321" t="s">
        <v>168</v>
      </c>
      <c r="B171" s="348">
        <v>950</v>
      </c>
      <c r="C171" s="349">
        <v>3</v>
      </c>
      <c r="D171" s="349">
        <v>14</v>
      </c>
      <c r="E171" s="353">
        <v>8600107004</v>
      </c>
      <c r="F171" s="322" t="s">
        <v>240</v>
      </c>
      <c r="G171" s="322" t="s">
        <v>169</v>
      </c>
      <c r="H171" s="358">
        <f t="shared" si="26"/>
        <v>0</v>
      </c>
      <c r="I171" s="316">
        <f t="shared" si="27"/>
        <v>0</v>
      </c>
      <c r="J171" s="316">
        <f t="shared" si="29"/>
        <v>0</v>
      </c>
      <c r="K171" s="316">
        <f t="shared" si="28"/>
        <v>0</v>
      </c>
      <c r="L171" s="317">
        <v>0</v>
      </c>
      <c r="M171" s="317" t="e">
        <f t="shared" si="23"/>
        <v>#DIV/0!</v>
      </c>
      <c r="N171" s="125"/>
      <c r="O171" s="125"/>
    </row>
    <row r="172" spans="1:15" ht="15.75" hidden="1">
      <c r="A172" s="328" t="s">
        <v>316</v>
      </c>
      <c r="B172" s="348">
        <v>950</v>
      </c>
      <c r="C172" s="349">
        <v>3</v>
      </c>
      <c r="D172" s="349">
        <v>14</v>
      </c>
      <c r="E172" s="353">
        <v>8600107004</v>
      </c>
      <c r="F172" s="322" t="s">
        <v>240</v>
      </c>
      <c r="G172" s="322" t="s">
        <v>304</v>
      </c>
      <c r="H172" s="358">
        <v>0</v>
      </c>
      <c r="I172" s="316">
        <v>0</v>
      </c>
      <c r="J172" s="316">
        <f t="shared" si="29"/>
        <v>0</v>
      </c>
      <c r="K172" s="316">
        <v>0</v>
      </c>
      <c r="L172" s="317">
        <v>0</v>
      </c>
      <c r="M172" s="317" t="e">
        <f t="shared" si="23"/>
        <v>#DIV/0!</v>
      </c>
      <c r="N172" s="125"/>
      <c r="O172" s="125"/>
    </row>
    <row r="173" spans="1:15" ht="39">
      <c r="A173" s="328" t="s">
        <v>342</v>
      </c>
      <c r="B173" s="348">
        <v>950</v>
      </c>
      <c r="C173" s="349">
        <v>3</v>
      </c>
      <c r="D173" s="349">
        <v>14</v>
      </c>
      <c r="E173" s="353">
        <v>8600107005</v>
      </c>
      <c r="F173" s="322"/>
      <c r="G173" s="322"/>
      <c r="H173" s="358">
        <f>H174</f>
        <v>3000</v>
      </c>
      <c r="I173" s="316">
        <f t="shared" si="27"/>
        <v>3</v>
      </c>
      <c r="J173" s="316">
        <f t="shared" si="29"/>
        <v>0</v>
      </c>
      <c r="K173" s="316">
        <f>K174</f>
        <v>0</v>
      </c>
      <c r="L173" s="317">
        <v>0</v>
      </c>
      <c r="M173" s="317">
        <f t="shared" si="23"/>
        <v>0</v>
      </c>
      <c r="N173" s="125"/>
      <c r="O173" s="125"/>
    </row>
    <row r="174" spans="1:15" ht="25.5">
      <c r="A174" s="109" t="s">
        <v>283</v>
      </c>
      <c r="B174" s="348">
        <v>950</v>
      </c>
      <c r="C174" s="349">
        <v>3</v>
      </c>
      <c r="D174" s="349">
        <v>14</v>
      </c>
      <c r="E174" s="353">
        <v>8600107005</v>
      </c>
      <c r="F174" s="351" t="s">
        <v>142</v>
      </c>
      <c r="G174" s="322"/>
      <c r="H174" s="358">
        <f>H175</f>
        <v>3000</v>
      </c>
      <c r="I174" s="316">
        <f t="shared" si="27"/>
        <v>3</v>
      </c>
      <c r="J174" s="316">
        <f t="shared" si="29"/>
        <v>0</v>
      </c>
      <c r="K174" s="316">
        <v>0</v>
      </c>
      <c r="L174" s="317">
        <v>0</v>
      </c>
      <c r="M174" s="317">
        <f t="shared" si="23"/>
        <v>0</v>
      </c>
      <c r="N174" s="125"/>
      <c r="O174" s="125"/>
    </row>
    <row r="175" spans="1:15" ht="26.25" hidden="1">
      <c r="A175" s="321" t="s">
        <v>237</v>
      </c>
      <c r="B175" s="348">
        <v>950</v>
      </c>
      <c r="C175" s="349">
        <v>3</v>
      </c>
      <c r="D175" s="349">
        <v>14</v>
      </c>
      <c r="E175" s="353">
        <v>8600107005</v>
      </c>
      <c r="F175" s="322" t="s">
        <v>238</v>
      </c>
      <c r="G175" s="322"/>
      <c r="H175" s="358">
        <f>H176</f>
        <v>3000</v>
      </c>
      <c r="I175" s="316">
        <f t="shared" si="27"/>
        <v>3</v>
      </c>
      <c r="J175" s="316">
        <f t="shared" si="29"/>
        <v>3</v>
      </c>
      <c r="K175" s="316">
        <f>K176</f>
        <v>3000</v>
      </c>
      <c r="L175" s="317">
        <v>0</v>
      </c>
      <c r="M175" s="317">
        <f t="shared" si="23"/>
        <v>100</v>
      </c>
      <c r="N175" s="125"/>
      <c r="O175" s="125"/>
    </row>
    <row r="176" spans="1:15" ht="26.25" hidden="1">
      <c r="A176" s="321" t="s">
        <v>239</v>
      </c>
      <c r="B176" s="348">
        <v>950</v>
      </c>
      <c r="C176" s="349">
        <v>3</v>
      </c>
      <c r="D176" s="349">
        <v>14</v>
      </c>
      <c r="E176" s="353">
        <v>8600107005</v>
      </c>
      <c r="F176" s="322" t="s">
        <v>240</v>
      </c>
      <c r="G176" s="322"/>
      <c r="H176" s="358">
        <f>H177</f>
        <v>3000</v>
      </c>
      <c r="I176" s="316">
        <f t="shared" si="27"/>
        <v>3</v>
      </c>
      <c r="J176" s="316">
        <f t="shared" si="29"/>
        <v>3</v>
      </c>
      <c r="K176" s="316">
        <f>K177</f>
        <v>3000</v>
      </c>
      <c r="L176" s="317">
        <v>0</v>
      </c>
      <c r="M176" s="317">
        <f t="shared" si="23"/>
        <v>100</v>
      </c>
      <c r="N176" s="125"/>
      <c r="O176" s="125"/>
    </row>
    <row r="177" spans="1:15" ht="15.75" hidden="1">
      <c r="A177" s="321" t="s">
        <v>73</v>
      </c>
      <c r="B177" s="348">
        <v>950</v>
      </c>
      <c r="C177" s="349">
        <v>3</v>
      </c>
      <c r="D177" s="349">
        <v>14</v>
      </c>
      <c r="E177" s="353">
        <v>8600107005</v>
      </c>
      <c r="F177" s="322" t="s">
        <v>240</v>
      </c>
      <c r="G177" s="322" t="s">
        <v>165</v>
      </c>
      <c r="H177" s="358">
        <f>H178</f>
        <v>3000</v>
      </c>
      <c r="I177" s="316">
        <f t="shared" si="27"/>
        <v>3</v>
      </c>
      <c r="J177" s="316">
        <f t="shared" si="29"/>
        <v>3</v>
      </c>
      <c r="K177" s="316">
        <f>K178</f>
        <v>3000</v>
      </c>
      <c r="L177" s="317">
        <v>0</v>
      </c>
      <c r="M177" s="317">
        <f t="shared" si="23"/>
        <v>100</v>
      </c>
      <c r="N177" s="125"/>
      <c r="O177" s="125"/>
    </row>
    <row r="178" spans="1:15" ht="15.75" hidden="1">
      <c r="A178" s="321" t="s">
        <v>166</v>
      </c>
      <c r="B178" s="348">
        <v>950</v>
      </c>
      <c r="C178" s="349">
        <v>3</v>
      </c>
      <c r="D178" s="349">
        <v>14</v>
      </c>
      <c r="E178" s="353">
        <v>8600107005</v>
      </c>
      <c r="F178" s="322" t="s">
        <v>240</v>
      </c>
      <c r="G178" s="322" t="s">
        <v>167</v>
      </c>
      <c r="H178" s="358">
        <v>3000</v>
      </c>
      <c r="I178" s="316">
        <f t="shared" si="27"/>
        <v>3</v>
      </c>
      <c r="J178" s="316">
        <f t="shared" si="29"/>
        <v>3</v>
      </c>
      <c r="K178" s="316">
        <v>3000</v>
      </c>
      <c r="L178" s="317">
        <v>0</v>
      </c>
      <c r="M178" s="317">
        <f t="shared" si="23"/>
        <v>100</v>
      </c>
      <c r="N178" s="125"/>
      <c r="O178" s="125"/>
    </row>
    <row r="179" spans="1:15" ht="15.75">
      <c r="A179" s="328" t="s">
        <v>404</v>
      </c>
      <c r="B179" s="348">
        <v>950</v>
      </c>
      <c r="C179" s="349">
        <v>3</v>
      </c>
      <c r="D179" s="349">
        <v>14</v>
      </c>
      <c r="E179" s="353">
        <v>8600107011</v>
      </c>
      <c r="F179" s="319"/>
      <c r="G179" s="319"/>
      <c r="H179" s="358">
        <f aca="true" t="shared" si="30" ref="H179:H189">H180</f>
        <v>16300</v>
      </c>
      <c r="I179" s="316">
        <f t="shared" si="27"/>
        <v>16.3</v>
      </c>
      <c r="J179" s="316">
        <f t="shared" si="29"/>
        <v>15</v>
      </c>
      <c r="K179" s="316">
        <f aca="true" t="shared" si="31" ref="K179:K189">K180</f>
        <v>15000</v>
      </c>
      <c r="L179" s="317">
        <v>0</v>
      </c>
      <c r="M179" s="317">
        <f t="shared" si="23"/>
        <v>92.0245398773006</v>
      </c>
      <c r="N179" s="125"/>
      <c r="O179" s="125"/>
    </row>
    <row r="180" spans="1:15" ht="26.25">
      <c r="A180" s="336" t="s">
        <v>212</v>
      </c>
      <c r="B180" s="348">
        <v>950</v>
      </c>
      <c r="C180" s="349">
        <v>3</v>
      </c>
      <c r="D180" s="349">
        <v>14</v>
      </c>
      <c r="E180" s="353">
        <v>8600107011</v>
      </c>
      <c r="F180" s="351" t="s">
        <v>142</v>
      </c>
      <c r="G180" s="322"/>
      <c r="H180" s="358">
        <f t="shared" si="30"/>
        <v>16300</v>
      </c>
      <c r="I180" s="316">
        <f t="shared" si="27"/>
        <v>16.3</v>
      </c>
      <c r="J180" s="316">
        <f t="shared" si="29"/>
        <v>15</v>
      </c>
      <c r="K180" s="316">
        <v>15000</v>
      </c>
      <c r="L180" s="317">
        <f>L181</f>
        <v>0</v>
      </c>
      <c r="M180" s="317">
        <f t="shared" si="23"/>
        <v>92.0245398773006</v>
      </c>
      <c r="N180" s="125"/>
      <c r="O180" s="125"/>
    </row>
    <row r="181" spans="1:15" ht="26.25" hidden="1">
      <c r="A181" s="321" t="s">
        <v>237</v>
      </c>
      <c r="B181" s="348">
        <v>950</v>
      </c>
      <c r="C181" s="349">
        <v>3</v>
      </c>
      <c r="D181" s="349">
        <v>14</v>
      </c>
      <c r="E181" s="353">
        <v>8600107011</v>
      </c>
      <c r="F181" s="322" t="s">
        <v>238</v>
      </c>
      <c r="G181" s="322"/>
      <c r="H181" s="358">
        <f t="shared" si="30"/>
        <v>16300</v>
      </c>
      <c r="I181" s="316">
        <f t="shared" si="27"/>
        <v>16.3</v>
      </c>
      <c r="J181" s="316">
        <f t="shared" si="29"/>
        <v>16.3</v>
      </c>
      <c r="K181" s="316">
        <f t="shared" si="31"/>
        <v>16300</v>
      </c>
      <c r="L181" s="317">
        <f>L182</f>
        <v>0</v>
      </c>
      <c r="M181" s="317">
        <f t="shared" si="23"/>
        <v>100</v>
      </c>
      <c r="N181" s="125"/>
      <c r="O181" s="125"/>
    </row>
    <row r="182" spans="1:15" ht="26.25" hidden="1">
      <c r="A182" s="321" t="s">
        <v>239</v>
      </c>
      <c r="B182" s="348">
        <v>950</v>
      </c>
      <c r="C182" s="349">
        <v>3</v>
      </c>
      <c r="D182" s="349">
        <v>14</v>
      </c>
      <c r="E182" s="353">
        <v>8600107011</v>
      </c>
      <c r="F182" s="322" t="s">
        <v>240</v>
      </c>
      <c r="G182" s="322"/>
      <c r="H182" s="358">
        <f t="shared" si="30"/>
        <v>16300</v>
      </c>
      <c r="I182" s="316">
        <f t="shared" si="27"/>
        <v>16.3</v>
      </c>
      <c r="J182" s="316">
        <f t="shared" si="29"/>
        <v>16.3</v>
      </c>
      <c r="K182" s="316">
        <f t="shared" si="31"/>
        <v>16300</v>
      </c>
      <c r="L182" s="317">
        <f>L183</f>
        <v>0</v>
      </c>
      <c r="M182" s="317">
        <f t="shared" si="23"/>
        <v>100</v>
      </c>
      <c r="N182" s="125"/>
      <c r="O182" s="125"/>
    </row>
    <row r="183" spans="1:15" ht="15.75" hidden="1">
      <c r="A183" s="321" t="s">
        <v>73</v>
      </c>
      <c r="B183" s="348">
        <v>950</v>
      </c>
      <c r="C183" s="349">
        <v>3</v>
      </c>
      <c r="D183" s="349">
        <v>14</v>
      </c>
      <c r="E183" s="353">
        <v>8600107011</v>
      </c>
      <c r="F183" s="322" t="s">
        <v>240</v>
      </c>
      <c r="G183" s="322" t="s">
        <v>165</v>
      </c>
      <c r="H183" s="358">
        <f t="shared" si="30"/>
        <v>16300</v>
      </c>
      <c r="I183" s="316">
        <f t="shared" si="27"/>
        <v>16.3</v>
      </c>
      <c r="J183" s="316">
        <f t="shared" si="29"/>
        <v>16.3</v>
      </c>
      <c r="K183" s="316">
        <f t="shared" si="31"/>
        <v>16300</v>
      </c>
      <c r="L183" s="317">
        <f>L184</f>
        <v>0</v>
      </c>
      <c r="M183" s="317">
        <f t="shared" si="23"/>
        <v>100</v>
      </c>
      <c r="N183" s="125"/>
      <c r="O183" s="125"/>
    </row>
    <row r="184" spans="1:15" ht="15.75" hidden="1">
      <c r="A184" s="334" t="s">
        <v>168</v>
      </c>
      <c r="B184" s="348">
        <v>950</v>
      </c>
      <c r="C184" s="349">
        <v>3</v>
      </c>
      <c r="D184" s="349">
        <v>14</v>
      </c>
      <c r="E184" s="353">
        <v>8600107011</v>
      </c>
      <c r="F184" s="322" t="s">
        <v>240</v>
      </c>
      <c r="G184" s="322" t="s">
        <v>169</v>
      </c>
      <c r="H184" s="358">
        <f t="shared" si="30"/>
        <v>16300</v>
      </c>
      <c r="I184" s="316">
        <f t="shared" si="27"/>
        <v>16.3</v>
      </c>
      <c r="J184" s="316">
        <f t="shared" si="29"/>
        <v>16.3</v>
      </c>
      <c r="K184" s="316">
        <f t="shared" si="31"/>
        <v>16300</v>
      </c>
      <c r="L184" s="317">
        <v>0</v>
      </c>
      <c r="M184" s="317">
        <f t="shared" si="23"/>
        <v>100</v>
      </c>
      <c r="N184" s="125"/>
      <c r="O184" s="125"/>
    </row>
    <row r="185" spans="1:15" ht="15.75" hidden="1">
      <c r="A185" s="328" t="s">
        <v>316</v>
      </c>
      <c r="B185" s="348">
        <v>950</v>
      </c>
      <c r="C185" s="349">
        <v>3</v>
      </c>
      <c r="D185" s="349">
        <v>14</v>
      </c>
      <c r="E185" s="353">
        <v>8600107011</v>
      </c>
      <c r="F185" s="322" t="s">
        <v>240</v>
      </c>
      <c r="G185" s="322" t="s">
        <v>304</v>
      </c>
      <c r="H185" s="358">
        <v>16300</v>
      </c>
      <c r="I185" s="316">
        <f t="shared" si="27"/>
        <v>16.3</v>
      </c>
      <c r="J185" s="316">
        <f aca="true" t="shared" si="32" ref="J185:J191">K185/1000</f>
        <v>16.3</v>
      </c>
      <c r="K185" s="316">
        <v>16300</v>
      </c>
      <c r="L185" s="316">
        <f aca="true" t="shared" si="33" ref="L185:L191">M185/1000</f>
        <v>0.1</v>
      </c>
      <c r="M185" s="317">
        <f t="shared" si="23"/>
        <v>100</v>
      </c>
      <c r="N185" s="125"/>
      <c r="O185" s="125"/>
    </row>
    <row r="186" spans="1:15" ht="26.25">
      <c r="A186" s="328" t="s">
        <v>475</v>
      </c>
      <c r="B186" s="348">
        <v>950</v>
      </c>
      <c r="C186" s="349">
        <v>3</v>
      </c>
      <c r="D186" s="349">
        <v>14</v>
      </c>
      <c r="E186" s="353">
        <v>8600107012</v>
      </c>
      <c r="F186" s="319"/>
      <c r="G186" s="319"/>
      <c r="H186" s="358">
        <f t="shared" si="30"/>
        <v>413700</v>
      </c>
      <c r="I186" s="316">
        <f aca="true" t="shared" si="34" ref="I186:I191">H186/1000</f>
        <v>413.7</v>
      </c>
      <c r="J186" s="316">
        <f t="shared" si="32"/>
        <v>413.7</v>
      </c>
      <c r="K186" s="316">
        <f t="shared" si="31"/>
        <v>413700</v>
      </c>
      <c r="L186" s="316">
        <f t="shared" si="33"/>
        <v>0.1</v>
      </c>
      <c r="M186" s="317">
        <f t="shared" si="23"/>
        <v>100</v>
      </c>
      <c r="N186" s="125"/>
      <c r="O186" s="125"/>
    </row>
    <row r="187" spans="1:15" ht="26.25">
      <c r="A187" s="336" t="s">
        <v>212</v>
      </c>
      <c r="B187" s="348">
        <v>950</v>
      </c>
      <c r="C187" s="349">
        <v>3</v>
      </c>
      <c r="D187" s="349">
        <v>14</v>
      </c>
      <c r="E187" s="353">
        <v>8600107012</v>
      </c>
      <c r="F187" s="351" t="s">
        <v>142</v>
      </c>
      <c r="G187" s="322"/>
      <c r="H187" s="358">
        <f t="shared" si="30"/>
        <v>413700</v>
      </c>
      <c r="I187" s="316">
        <f t="shared" si="34"/>
        <v>413.7</v>
      </c>
      <c r="J187" s="316">
        <f t="shared" si="32"/>
        <v>413.7</v>
      </c>
      <c r="K187" s="316">
        <f t="shared" si="31"/>
        <v>413700</v>
      </c>
      <c r="L187" s="316">
        <f t="shared" si="33"/>
        <v>0.1</v>
      </c>
      <c r="M187" s="317">
        <f t="shared" si="23"/>
        <v>100</v>
      </c>
      <c r="N187" s="125"/>
      <c r="O187" s="125"/>
    </row>
    <row r="188" spans="1:15" ht="26.25" hidden="1">
      <c r="A188" s="321" t="s">
        <v>237</v>
      </c>
      <c r="B188" s="348">
        <v>950</v>
      </c>
      <c r="C188" s="349">
        <v>3</v>
      </c>
      <c r="D188" s="349">
        <v>14</v>
      </c>
      <c r="E188" s="353">
        <v>8600107012</v>
      </c>
      <c r="F188" s="322" t="s">
        <v>238</v>
      </c>
      <c r="G188" s="322"/>
      <c r="H188" s="358">
        <f t="shared" si="30"/>
        <v>413700</v>
      </c>
      <c r="I188" s="316">
        <f t="shared" si="34"/>
        <v>413.7</v>
      </c>
      <c r="J188" s="316">
        <f t="shared" si="32"/>
        <v>413.7</v>
      </c>
      <c r="K188" s="316">
        <f t="shared" si="31"/>
        <v>413700</v>
      </c>
      <c r="L188" s="316">
        <f t="shared" si="33"/>
        <v>0.1</v>
      </c>
      <c r="M188" s="317">
        <f t="shared" si="23"/>
        <v>100</v>
      </c>
      <c r="N188" s="125"/>
      <c r="O188" s="125"/>
    </row>
    <row r="189" spans="1:15" ht="26.25" hidden="1">
      <c r="A189" s="321" t="s">
        <v>239</v>
      </c>
      <c r="B189" s="348">
        <v>950</v>
      </c>
      <c r="C189" s="349">
        <v>3</v>
      </c>
      <c r="D189" s="349">
        <v>14</v>
      </c>
      <c r="E189" s="353">
        <v>8600107012</v>
      </c>
      <c r="F189" s="322" t="s">
        <v>240</v>
      </c>
      <c r="G189" s="322"/>
      <c r="H189" s="358">
        <f t="shared" si="30"/>
        <v>413700</v>
      </c>
      <c r="I189" s="316">
        <f t="shared" si="34"/>
        <v>413.7</v>
      </c>
      <c r="J189" s="316">
        <f t="shared" si="32"/>
        <v>413.7</v>
      </c>
      <c r="K189" s="316">
        <f t="shared" si="31"/>
        <v>413700</v>
      </c>
      <c r="L189" s="316">
        <f t="shared" si="33"/>
        <v>0.1</v>
      </c>
      <c r="M189" s="317">
        <f t="shared" si="23"/>
        <v>100</v>
      </c>
      <c r="N189" s="125"/>
      <c r="O189" s="125"/>
    </row>
    <row r="190" spans="1:15" ht="15.75" hidden="1">
      <c r="A190" s="321" t="s">
        <v>73</v>
      </c>
      <c r="B190" s="348">
        <v>950</v>
      </c>
      <c r="C190" s="349">
        <v>3</v>
      </c>
      <c r="D190" s="349">
        <v>14</v>
      </c>
      <c r="E190" s="353">
        <v>8600107012</v>
      </c>
      <c r="F190" s="322" t="s">
        <v>240</v>
      </c>
      <c r="G190" s="322" t="s">
        <v>165</v>
      </c>
      <c r="H190" s="358">
        <f>H191</f>
        <v>413700</v>
      </c>
      <c r="I190" s="316">
        <f t="shared" si="34"/>
        <v>413.7</v>
      </c>
      <c r="J190" s="316">
        <f t="shared" si="32"/>
        <v>413.7</v>
      </c>
      <c r="K190" s="316">
        <f>K191</f>
        <v>413700</v>
      </c>
      <c r="L190" s="316">
        <f t="shared" si="33"/>
        <v>0.1</v>
      </c>
      <c r="M190" s="317">
        <f t="shared" si="23"/>
        <v>100</v>
      </c>
      <c r="N190" s="125"/>
      <c r="O190" s="125"/>
    </row>
    <row r="191" spans="1:15" ht="15.75" hidden="1">
      <c r="A191" s="321" t="s">
        <v>166</v>
      </c>
      <c r="B191" s="348">
        <v>950</v>
      </c>
      <c r="C191" s="349">
        <v>3</v>
      </c>
      <c r="D191" s="349">
        <v>14</v>
      </c>
      <c r="E191" s="353">
        <v>8600107012</v>
      </c>
      <c r="F191" s="322" t="s">
        <v>240</v>
      </c>
      <c r="G191" s="322" t="s">
        <v>167</v>
      </c>
      <c r="H191" s="358">
        <v>413700</v>
      </c>
      <c r="I191" s="316">
        <f t="shared" si="34"/>
        <v>413.7</v>
      </c>
      <c r="J191" s="316">
        <f t="shared" si="32"/>
        <v>413.7</v>
      </c>
      <c r="K191" s="316">
        <v>413700</v>
      </c>
      <c r="L191" s="316">
        <f t="shared" si="33"/>
        <v>0.1</v>
      </c>
      <c r="M191" s="317">
        <f t="shared" si="23"/>
        <v>100</v>
      </c>
      <c r="N191" s="125"/>
      <c r="O191" s="125"/>
    </row>
    <row r="192" spans="1:15" ht="15.75">
      <c r="A192" s="318" t="s">
        <v>86</v>
      </c>
      <c r="B192" s="319" t="s">
        <v>178</v>
      </c>
      <c r="C192" s="319" t="s">
        <v>152</v>
      </c>
      <c r="D192" s="319"/>
      <c r="E192" s="319"/>
      <c r="F192" s="319"/>
      <c r="G192" s="319"/>
      <c r="H192" s="320">
        <f>H193+H226</f>
        <v>1505698.95</v>
      </c>
      <c r="I192" s="326">
        <f>H192/1000</f>
        <v>1505.69895</v>
      </c>
      <c r="J192" s="326">
        <f>K192/1000</f>
        <v>904.43357</v>
      </c>
      <c r="K192" s="327">
        <f>K193</f>
        <v>904433.5700000001</v>
      </c>
      <c r="L192" s="327">
        <f>L193</f>
        <v>1409750</v>
      </c>
      <c r="M192" s="327">
        <f t="shared" si="23"/>
        <v>60.067357422278874</v>
      </c>
      <c r="N192" s="125"/>
      <c r="O192" s="125"/>
    </row>
    <row r="193" spans="1:13" ht="15.75">
      <c r="A193" s="318" t="s">
        <v>77</v>
      </c>
      <c r="B193" s="319" t="s">
        <v>178</v>
      </c>
      <c r="C193" s="319" t="s">
        <v>152</v>
      </c>
      <c r="D193" s="319" t="s">
        <v>189</v>
      </c>
      <c r="E193" s="319"/>
      <c r="F193" s="319"/>
      <c r="G193" s="319"/>
      <c r="H193" s="320">
        <f>H195</f>
        <v>1490698.95</v>
      </c>
      <c r="I193" s="326">
        <f>H193/1000</f>
        <v>1490.69895</v>
      </c>
      <c r="J193" s="326">
        <f>K193/1000</f>
        <v>904.43357</v>
      </c>
      <c r="K193" s="327">
        <f>K195</f>
        <v>904433.5700000001</v>
      </c>
      <c r="L193" s="327">
        <f>L195</f>
        <v>1409750</v>
      </c>
      <c r="M193" s="327">
        <f t="shared" si="23"/>
        <v>60.671778832339015</v>
      </c>
    </row>
    <row r="194" spans="1:13" ht="15.75" hidden="1">
      <c r="A194" s="324" t="s">
        <v>290</v>
      </c>
      <c r="B194" s="322" t="s">
        <v>178</v>
      </c>
      <c r="C194" s="322" t="s">
        <v>152</v>
      </c>
      <c r="D194" s="322" t="s">
        <v>189</v>
      </c>
      <c r="E194" s="359" t="s">
        <v>291</v>
      </c>
      <c r="F194" s="322"/>
      <c r="G194" s="322"/>
      <c r="H194" s="323"/>
      <c r="I194" s="316"/>
      <c r="J194" s="316">
        <f>K194/1000</f>
        <v>0</v>
      </c>
      <c r="K194" s="317"/>
      <c r="L194" s="317"/>
      <c r="M194" s="317" t="e">
        <f t="shared" si="23"/>
        <v>#DIV/0!</v>
      </c>
    </row>
    <row r="195" spans="1:13" ht="39">
      <c r="A195" s="336" t="s">
        <v>410</v>
      </c>
      <c r="B195" s="348">
        <v>950</v>
      </c>
      <c r="C195" s="349">
        <v>4</v>
      </c>
      <c r="D195" s="349">
        <v>9</v>
      </c>
      <c r="E195" s="353" t="s">
        <v>9</v>
      </c>
      <c r="F195" s="351" t="s">
        <v>11</v>
      </c>
      <c r="G195" s="322"/>
      <c r="H195" s="323">
        <f>H196+H207</f>
        <v>1490698.95</v>
      </c>
      <c r="I195" s="316">
        <f aca="true" t="shared" si="35" ref="I195:I265">H195/1000</f>
        <v>1490.69895</v>
      </c>
      <c r="J195" s="316">
        <f>K195/1000</f>
        <v>904.43357</v>
      </c>
      <c r="K195" s="317">
        <f>K196+K207</f>
        <v>904433.5700000001</v>
      </c>
      <c r="L195" s="317">
        <f>L196+L207</f>
        <v>1409750</v>
      </c>
      <c r="M195" s="317">
        <f t="shared" si="23"/>
        <v>60.671778832339015</v>
      </c>
    </row>
    <row r="196" spans="1:13" ht="27.75" customHeight="1">
      <c r="A196" s="336" t="s">
        <v>90</v>
      </c>
      <c r="B196" s="348">
        <v>950</v>
      </c>
      <c r="C196" s="349">
        <v>4</v>
      </c>
      <c r="D196" s="349">
        <v>9</v>
      </c>
      <c r="E196" s="353">
        <v>8900100000</v>
      </c>
      <c r="F196" s="351" t="s">
        <v>11</v>
      </c>
      <c r="G196" s="322"/>
      <c r="H196" s="323">
        <f>H198</f>
        <v>1120871.14</v>
      </c>
      <c r="I196" s="316">
        <f t="shared" si="35"/>
        <v>1120.87114</v>
      </c>
      <c r="J196" s="316">
        <f>K196/1000</f>
        <v>767.912</v>
      </c>
      <c r="K196" s="317">
        <f>K198</f>
        <v>767912</v>
      </c>
      <c r="L196" s="317">
        <f>L198</f>
        <v>1101750</v>
      </c>
      <c r="M196" s="317">
        <f t="shared" si="23"/>
        <v>68.51028388508603</v>
      </c>
    </row>
    <row r="197" spans="1:13" ht="26.25">
      <c r="A197" s="336" t="s">
        <v>331</v>
      </c>
      <c r="B197" s="348">
        <v>950</v>
      </c>
      <c r="C197" s="349">
        <v>4</v>
      </c>
      <c r="D197" s="349">
        <v>9</v>
      </c>
      <c r="E197" s="353">
        <v>8900189001</v>
      </c>
      <c r="F197" s="351"/>
      <c r="G197" s="322"/>
      <c r="H197" s="323">
        <f>H198</f>
        <v>1120871.14</v>
      </c>
      <c r="I197" s="316">
        <f t="shared" si="35"/>
        <v>1120.87114</v>
      </c>
      <c r="J197" s="316"/>
      <c r="K197" s="317"/>
      <c r="L197" s="317"/>
      <c r="M197" s="317">
        <f t="shared" si="23"/>
        <v>0</v>
      </c>
    </row>
    <row r="198" spans="1:13" ht="27" customHeight="1">
      <c r="A198" s="336" t="s">
        <v>212</v>
      </c>
      <c r="B198" s="348">
        <v>950</v>
      </c>
      <c r="C198" s="349">
        <v>4</v>
      </c>
      <c r="D198" s="349">
        <v>9</v>
      </c>
      <c r="E198" s="353">
        <v>8900189001</v>
      </c>
      <c r="F198" s="351" t="s">
        <v>142</v>
      </c>
      <c r="G198" s="322"/>
      <c r="H198" s="323">
        <f>H199</f>
        <v>1120871.14</v>
      </c>
      <c r="I198" s="316">
        <f t="shared" si="35"/>
        <v>1120.87114</v>
      </c>
      <c r="J198" s="316">
        <f aca="true" t="shared" si="36" ref="J198:J203">K198/1000</f>
        <v>767.912</v>
      </c>
      <c r="K198" s="317">
        <v>767912</v>
      </c>
      <c r="L198" s="317">
        <f aca="true" t="shared" si="37" ref="K198:L202">L199</f>
        <v>1101750</v>
      </c>
      <c r="M198" s="317">
        <f t="shared" si="23"/>
        <v>68.51028388508603</v>
      </c>
    </row>
    <row r="199" spans="1:13" ht="30.75" customHeight="1" hidden="1">
      <c r="A199" s="321" t="s">
        <v>237</v>
      </c>
      <c r="B199" s="348">
        <v>950</v>
      </c>
      <c r="C199" s="349">
        <v>4</v>
      </c>
      <c r="D199" s="349">
        <v>9</v>
      </c>
      <c r="E199" s="353">
        <v>8900189001</v>
      </c>
      <c r="F199" s="351">
        <v>240</v>
      </c>
      <c r="G199" s="322"/>
      <c r="H199" s="323">
        <f>H200</f>
        <v>1120871.14</v>
      </c>
      <c r="I199" s="316">
        <f t="shared" si="35"/>
        <v>1120.87114</v>
      </c>
      <c r="J199" s="316">
        <f t="shared" si="36"/>
        <v>1002.26</v>
      </c>
      <c r="K199" s="317">
        <f t="shared" si="37"/>
        <v>1002260</v>
      </c>
      <c r="L199" s="317">
        <f t="shared" si="37"/>
        <v>1101750</v>
      </c>
      <c r="M199" s="317">
        <f t="shared" si="23"/>
        <v>89.41795039882997</v>
      </c>
    </row>
    <row r="200" spans="1:13" ht="30.75" customHeight="1" hidden="1">
      <c r="A200" s="321" t="s">
        <v>239</v>
      </c>
      <c r="B200" s="348">
        <v>950</v>
      </c>
      <c r="C200" s="349">
        <v>4</v>
      </c>
      <c r="D200" s="349">
        <v>9</v>
      </c>
      <c r="E200" s="353">
        <v>8900189001</v>
      </c>
      <c r="F200" s="351">
        <v>244</v>
      </c>
      <c r="G200" s="322"/>
      <c r="H200" s="323">
        <f>H201+H205</f>
        <v>1120871.14</v>
      </c>
      <c r="I200" s="316">
        <f t="shared" si="35"/>
        <v>1120.87114</v>
      </c>
      <c r="J200" s="316">
        <f t="shared" si="36"/>
        <v>1002.26</v>
      </c>
      <c r="K200" s="317">
        <f t="shared" si="37"/>
        <v>1002260</v>
      </c>
      <c r="L200" s="317">
        <f t="shared" si="37"/>
        <v>1101750</v>
      </c>
      <c r="M200" s="317">
        <f t="shared" si="23"/>
        <v>89.41795039882997</v>
      </c>
    </row>
    <row r="201" spans="1:13" ht="15" customHeight="1" hidden="1">
      <c r="A201" s="321" t="s">
        <v>71</v>
      </c>
      <c r="B201" s="348">
        <v>950</v>
      </c>
      <c r="C201" s="349">
        <v>4</v>
      </c>
      <c r="D201" s="349">
        <v>9</v>
      </c>
      <c r="E201" s="353">
        <v>8900189001</v>
      </c>
      <c r="F201" s="351">
        <v>244</v>
      </c>
      <c r="G201" s="322" t="s">
        <v>142</v>
      </c>
      <c r="H201" s="323">
        <f>H202</f>
        <v>1120871.14</v>
      </c>
      <c r="I201" s="316">
        <f t="shared" si="35"/>
        <v>1120.87114</v>
      </c>
      <c r="J201" s="316">
        <f t="shared" si="36"/>
        <v>1002.26</v>
      </c>
      <c r="K201" s="317">
        <f t="shared" si="37"/>
        <v>1002260</v>
      </c>
      <c r="L201" s="317">
        <f t="shared" si="37"/>
        <v>1101750</v>
      </c>
      <c r="M201" s="317">
        <f t="shared" si="23"/>
        <v>89.41795039882997</v>
      </c>
    </row>
    <row r="202" spans="1:13" ht="15.75" customHeight="1" hidden="1">
      <c r="A202" s="321" t="s">
        <v>153</v>
      </c>
      <c r="B202" s="348">
        <v>950</v>
      </c>
      <c r="C202" s="349">
        <v>4</v>
      </c>
      <c r="D202" s="349">
        <v>9</v>
      </c>
      <c r="E202" s="353">
        <v>8900189001</v>
      </c>
      <c r="F202" s="351">
        <v>244</v>
      </c>
      <c r="G202" s="322" t="s">
        <v>154</v>
      </c>
      <c r="H202" s="323">
        <f>H203+H204</f>
        <v>1120871.14</v>
      </c>
      <c r="I202" s="316">
        <f t="shared" si="35"/>
        <v>1120.87114</v>
      </c>
      <c r="J202" s="316">
        <f t="shared" si="36"/>
        <v>1002.26</v>
      </c>
      <c r="K202" s="317">
        <f t="shared" si="37"/>
        <v>1002260</v>
      </c>
      <c r="L202" s="317">
        <f t="shared" si="37"/>
        <v>1101750</v>
      </c>
      <c r="M202" s="317">
        <f t="shared" si="23"/>
        <v>89.41795039882997</v>
      </c>
    </row>
    <row r="203" spans="1:13" ht="14.25" customHeight="1" hidden="1">
      <c r="A203" s="321" t="s">
        <v>159</v>
      </c>
      <c r="B203" s="348">
        <v>950</v>
      </c>
      <c r="C203" s="349">
        <v>4</v>
      </c>
      <c r="D203" s="349">
        <v>9</v>
      </c>
      <c r="E203" s="353">
        <v>8900189001</v>
      </c>
      <c r="F203" s="351">
        <v>244</v>
      </c>
      <c r="G203" s="322" t="s">
        <v>160</v>
      </c>
      <c r="H203" s="323">
        <v>1120871.14</v>
      </c>
      <c r="I203" s="316">
        <f t="shared" si="35"/>
        <v>1120.87114</v>
      </c>
      <c r="J203" s="316">
        <f t="shared" si="36"/>
        <v>1002.26</v>
      </c>
      <c r="K203" s="317">
        <v>1002260</v>
      </c>
      <c r="L203" s="317">
        <v>1101750</v>
      </c>
      <c r="M203" s="317">
        <f t="shared" si="23"/>
        <v>89.41795039882997</v>
      </c>
    </row>
    <row r="204" spans="1:13" ht="14.25" customHeight="1" hidden="1">
      <c r="A204" s="321" t="s">
        <v>161</v>
      </c>
      <c r="B204" s="348">
        <v>950</v>
      </c>
      <c r="C204" s="349">
        <v>4</v>
      </c>
      <c r="D204" s="349">
        <v>9</v>
      </c>
      <c r="E204" s="353">
        <v>8900189001</v>
      </c>
      <c r="F204" s="351">
        <v>244</v>
      </c>
      <c r="G204" s="322" t="s">
        <v>162</v>
      </c>
      <c r="H204" s="323">
        <v>0</v>
      </c>
      <c r="I204" s="316">
        <f t="shared" si="35"/>
        <v>0</v>
      </c>
      <c r="J204" s="326"/>
      <c r="K204" s="317"/>
      <c r="L204" s="317"/>
      <c r="M204" s="317" t="e">
        <f t="shared" si="23"/>
        <v>#DIV/0!</v>
      </c>
    </row>
    <row r="205" spans="1:13" ht="14.25" customHeight="1" hidden="1">
      <c r="A205" s="321" t="s">
        <v>73</v>
      </c>
      <c r="B205" s="348">
        <v>950</v>
      </c>
      <c r="C205" s="349">
        <v>4</v>
      </c>
      <c r="D205" s="349">
        <v>9</v>
      </c>
      <c r="E205" s="353">
        <v>8900189001</v>
      </c>
      <c r="F205" s="351">
        <v>244</v>
      </c>
      <c r="G205" s="322" t="s">
        <v>165</v>
      </c>
      <c r="H205" s="323">
        <f>H206</f>
        <v>0</v>
      </c>
      <c r="I205" s="316">
        <f t="shared" si="35"/>
        <v>0</v>
      </c>
      <c r="J205" s="326"/>
      <c r="K205" s="317"/>
      <c r="L205" s="317"/>
      <c r="M205" s="317" t="e">
        <f t="shared" si="23"/>
        <v>#DIV/0!</v>
      </c>
    </row>
    <row r="206" spans="1:13" ht="14.25" customHeight="1" hidden="1">
      <c r="A206" s="321" t="s">
        <v>166</v>
      </c>
      <c r="B206" s="348">
        <v>950</v>
      </c>
      <c r="C206" s="349">
        <v>4</v>
      </c>
      <c r="D206" s="349">
        <v>9</v>
      </c>
      <c r="E206" s="353">
        <v>8900189001</v>
      </c>
      <c r="F206" s="351">
        <v>244</v>
      </c>
      <c r="G206" s="322" t="s">
        <v>167</v>
      </c>
      <c r="H206" s="323">
        <v>0</v>
      </c>
      <c r="I206" s="316">
        <f t="shared" si="35"/>
        <v>0</v>
      </c>
      <c r="J206" s="326"/>
      <c r="K206" s="317"/>
      <c r="L206" s="317"/>
      <c r="M206" s="317" t="e">
        <f t="shared" si="23"/>
        <v>#DIV/0!</v>
      </c>
    </row>
    <row r="207" spans="1:13" ht="24" customHeight="1">
      <c r="A207" s="321" t="s">
        <v>330</v>
      </c>
      <c r="B207" s="348">
        <v>950</v>
      </c>
      <c r="C207" s="349">
        <v>4</v>
      </c>
      <c r="D207" s="349">
        <v>9</v>
      </c>
      <c r="E207" s="353">
        <v>8900200000</v>
      </c>
      <c r="F207" s="351"/>
      <c r="G207" s="322"/>
      <c r="H207" s="323">
        <f>H208+H220</f>
        <v>369827.81</v>
      </c>
      <c r="I207" s="316">
        <f t="shared" si="35"/>
        <v>369.82781</v>
      </c>
      <c r="J207" s="316"/>
      <c r="K207" s="317">
        <f>K208+K220</f>
        <v>136521.57</v>
      </c>
      <c r="L207" s="317">
        <f>L208+L220</f>
        <v>308000</v>
      </c>
      <c r="M207" s="317">
        <f t="shared" si="23"/>
        <v>0</v>
      </c>
    </row>
    <row r="208" spans="1:13" ht="16.5" customHeight="1">
      <c r="A208" s="336" t="s">
        <v>332</v>
      </c>
      <c r="B208" s="348">
        <v>950</v>
      </c>
      <c r="C208" s="349">
        <v>4</v>
      </c>
      <c r="D208" s="349">
        <v>9</v>
      </c>
      <c r="E208" s="353">
        <v>8900289002</v>
      </c>
      <c r="F208" s="351"/>
      <c r="G208" s="322"/>
      <c r="H208" s="323">
        <f>H209</f>
        <v>349827.81</v>
      </c>
      <c r="I208" s="316">
        <f t="shared" si="35"/>
        <v>349.82781</v>
      </c>
      <c r="J208" s="316">
        <f>K208/1000</f>
        <v>136.52157</v>
      </c>
      <c r="K208" s="317">
        <f>K209</f>
        <v>136521.57</v>
      </c>
      <c r="L208" s="317">
        <f>L209</f>
        <v>308000</v>
      </c>
      <c r="M208" s="317">
        <f t="shared" si="23"/>
        <v>39.02536222034492</v>
      </c>
    </row>
    <row r="209" spans="1:13" ht="28.5" customHeight="1">
      <c r="A209" s="336" t="s">
        <v>212</v>
      </c>
      <c r="B209" s="348">
        <v>950</v>
      </c>
      <c r="C209" s="349">
        <v>4</v>
      </c>
      <c r="D209" s="349">
        <v>9</v>
      </c>
      <c r="E209" s="353">
        <v>8900289002</v>
      </c>
      <c r="F209" s="351" t="s">
        <v>142</v>
      </c>
      <c r="G209" s="322"/>
      <c r="H209" s="323">
        <f>H210</f>
        <v>349827.81</v>
      </c>
      <c r="I209" s="316">
        <f t="shared" si="35"/>
        <v>349.82781</v>
      </c>
      <c r="J209" s="316">
        <f>K209/1000</f>
        <v>136.52157</v>
      </c>
      <c r="K209" s="317">
        <v>136521.57</v>
      </c>
      <c r="L209" s="317">
        <f>L210</f>
        <v>308000</v>
      </c>
      <c r="M209" s="317">
        <f aca="true" t="shared" si="38" ref="M209:M272">J209/I209*100</f>
        <v>39.02536222034492</v>
      </c>
    </row>
    <row r="210" spans="1:13" ht="28.5" customHeight="1" hidden="1">
      <c r="A210" s="321" t="s">
        <v>237</v>
      </c>
      <c r="B210" s="348">
        <v>950</v>
      </c>
      <c r="C210" s="349">
        <v>4</v>
      </c>
      <c r="D210" s="349">
        <v>9</v>
      </c>
      <c r="E210" s="353">
        <v>8900289002</v>
      </c>
      <c r="F210" s="351">
        <v>240</v>
      </c>
      <c r="G210" s="322"/>
      <c r="H210" s="323">
        <f>H211+H219</f>
        <v>349827.81</v>
      </c>
      <c r="I210" s="316">
        <f t="shared" si="35"/>
        <v>349.82781</v>
      </c>
      <c r="J210" s="326"/>
      <c r="K210" s="317">
        <f>K211+K216+K219</f>
        <v>303000</v>
      </c>
      <c r="L210" s="317">
        <f>L211+L216+L219</f>
        <v>308000</v>
      </c>
      <c r="M210" s="317">
        <f t="shared" si="38"/>
        <v>0</v>
      </c>
    </row>
    <row r="211" spans="1:13" ht="21.75" customHeight="1" hidden="1">
      <c r="A211" s="321" t="s">
        <v>294</v>
      </c>
      <c r="B211" s="348">
        <v>950</v>
      </c>
      <c r="C211" s="349">
        <v>4</v>
      </c>
      <c r="D211" s="349">
        <v>9</v>
      </c>
      <c r="E211" s="353">
        <v>8900289002</v>
      </c>
      <c r="F211" s="351">
        <v>244</v>
      </c>
      <c r="G211" s="322"/>
      <c r="H211" s="323">
        <f>H212+H216</f>
        <v>81000</v>
      </c>
      <c r="I211" s="316">
        <f t="shared" si="35"/>
        <v>81</v>
      </c>
      <c r="J211" s="326"/>
      <c r="K211" s="317">
        <f>K212</f>
        <v>35000</v>
      </c>
      <c r="L211" s="317">
        <f>L212</f>
        <v>40000</v>
      </c>
      <c r="M211" s="317">
        <f t="shared" si="38"/>
        <v>0</v>
      </c>
    </row>
    <row r="212" spans="1:13" ht="18.75" customHeight="1" hidden="1">
      <c r="A212" s="336" t="s">
        <v>71</v>
      </c>
      <c r="B212" s="348">
        <v>950</v>
      </c>
      <c r="C212" s="349">
        <v>4</v>
      </c>
      <c r="D212" s="349">
        <v>9</v>
      </c>
      <c r="E212" s="353">
        <v>8900289002</v>
      </c>
      <c r="F212" s="351">
        <v>244</v>
      </c>
      <c r="G212" s="322" t="s">
        <v>142</v>
      </c>
      <c r="H212" s="323">
        <f>H213</f>
        <v>35000</v>
      </c>
      <c r="I212" s="316">
        <f t="shared" si="35"/>
        <v>35</v>
      </c>
      <c r="J212" s="326">
        <f>K212/1000</f>
        <v>35</v>
      </c>
      <c r="K212" s="317">
        <f>K213</f>
        <v>35000</v>
      </c>
      <c r="L212" s="317">
        <f>L213</f>
        <v>40000</v>
      </c>
      <c r="M212" s="317">
        <f t="shared" si="38"/>
        <v>100</v>
      </c>
    </row>
    <row r="213" spans="1:13" ht="15.75" customHeight="1" hidden="1">
      <c r="A213" s="336" t="s">
        <v>153</v>
      </c>
      <c r="B213" s="348">
        <v>950</v>
      </c>
      <c r="C213" s="349">
        <v>4</v>
      </c>
      <c r="D213" s="349">
        <v>9</v>
      </c>
      <c r="E213" s="353">
        <v>8900289002</v>
      </c>
      <c r="F213" s="351">
        <v>244</v>
      </c>
      <c r="G213" s="322" t="s">
        <v>154</v>
      </c>
      <c r="H213" s="323">
        <f>SUM(H214:H215)</f>
        <v>35000</v>
      </c>
      <c r="I213" s="316">
        <f t="shared" si="35"/>
        <v>35</v>
      </c>
      <c r="J213" s="326">
        <f>K213/1000</f>
        <v>35</v>
      </c>
      <c r="K213" s="317">
        <f>SUM(K214:K215)</f>
        <v>35000</v>
      </c>
      <c r="L213" s="317">
        <f>SUM(L214:L214)</f>
        <v>40000</v>
      </c>
      <c r="M213" s="317">
        <f t="shared" si="38"/>
        <v>100</v>
      </c>
    </row>
    <row r="214" spans="1:13" ht="18" customHeight="1" hidden="1">
      <c r="A214" s="336" t="s">
        <v>249</v>
      </c>
      <c r="B214" s="348">
        <v>950</v>
      </c>
      <c r="C214" s="349">
        <v>4</v>
      </c>
      <c r="D214" s="349">
        <v>9</v>
      </c>
      <c r="E214" s="353">
        <v>8900289002</v>
      </c>
      <c r="F214" s="351">
        <v>244</v>
      </c>
      <c r="G214" s="322" t="s">
        <v>250</v>
      </c>
      <c r="H214" s="323">
        <v>35000</v>
      </c>
      <c r="I214" s="316">
        <f t="shared" si="35"/>
        <v>35</v>
      </c>
      <c r="J214" s="326">
        <f>K214/1000</f>
        <v>35</v>
      </c>
      <c r="K214" s="317">
        <v>35000</v>
      </c>
      <c r="L214" s="317">
        <v>40000</v>
      </c>
      <c r="M214" s="317">
        <f t="shared" si="38"/>
        <v>100</v>
      </c>
    </row>
    <row r="215" spans="1:13" ht="18" customHeight="1" hidden="1">
      <c r="A215" s="321" t="s">
        <v>159</v>
      </c>
      <c r="B215" s="348">
        <v>950</v>
      </c>
      <c r="C215" s="349">
        <v>4</v>
      </c>
      <c r="D215" s="349">
        <v>9</v>
      </c>
      <c r="E215" s="353">
        <v>8900289002</v>
      </c>
      <c r="F215" s="351">
        <v>244</v>
      </c>
      <c r="G215" s="322" t="s">
        <v>160</v>
      </c>
      <c r="H215" s="323">
        <v>0</v>
      </c>
      <c r="I215" s="316">
        <f t="shared" si="35"/>
        <v>0</v>
      </c>
      <c r="J215" s="326"/>
      <c r="K215" s="317">
        <v>0</v>
      </c>
      <c r="L215" s="317"/>
      <c r="M215" s="317" t="e">
        <f t="shared" si="38"/>
        <v>#DIV/0!</v>
      </c>
    </row>
    <row r="216" spans="1:13" ht="15" customHeight="1" hidden="1">
      <c r="A216" s="321" t="s">
        <v>73</v>
      </c>
      <c r="B216" s="322" t="s">
        <v>178</v>
      </c>
      <c r="C216" s="322" t="s">
        <v>152</v>
      </c>
      <c r="D216" s="322" t="s">
        <v>189</v>
      </c>
      <c r="E216" s="353">
        <v>8900289002</v>
      </c>
      <c r="F216" s="322" t="s">
        <v>240</v>
      </c>
      <c r="G216" s="322" t="s">
        <v>165</v>
      </c>
      <c r="H216" s="323">
        <f>H218+H217</f>
        <v>46000</v>
      </c>
      <c r="I216" s="316">
        <f t="shared" si="35"/>
        <v>46</v>
      </c>
      <c r="J216" s="326">
        <f>K216/1000</f>
        <v>46</v>
      </c>
      <c r="K216" s="317">
        <f>K218</f>
        <v>46000</v>
      </c>
      <c r="L216" s="317">
        <f>L218</f>
        <v>46000</v>
      </c>
      <c r="M216" s="317">
        <f t="shared" si="38"/>
        <v>100</v>
      </c>
    </row>
    <row r="217" spans="1:13" ht="15" customHeight="1" hidden="1">
      <c r="A217" s="328" t="s">
        <v>166</v>
      </c>
      <c r="B217" s="322" t="s">
        <v>178</v>
      </c>
      <c r="C217" s="322" t="s">
        <v>152</v>
      </c>
      <c r="D217" s="322" t="s">
        <v>189</v>
      </c>
      <c r="E217" s="353">
        <v>8900289002</v>
      </c>
      <c r="F217" s="322" t="s">
        <v>240</v>
      </c>
      <c r="G217" s="322" t="s">
        <v>167</v>
      </c>
      <c r="H217" s="323">
        <v>0</v>
      </c>
      <c r="I217" s="316"/>
      <c r="J217" s="326"/>
      <c r="K217" s="317"/>
      <c r="L217" s="317"/>
      <c r="M217" s="317" t="e">
        <f t="shared" si="38"/>
        <v>#DIV/0!</v>
      </c>
    </row>
    <row r="218" spans="1:13" ht="15.75" hidden="1">
      <c r="A218" s="328" t="s">
        <v>316</v>
      </c>
      <c r="B218" s="322" t="s">
        <v>178</v>
      </c>
      <c r="C218" s="322" t="s">
        <v>152</v>
      </c>
      <c r="D218" s="322" t="s">
        <v>189</v>
      </c>
      <c r="E218" s="353">
        <v>8900289002</v>
      </c>
      <c r="F218" s="322" t="s">
        <v>240</v>
      </c>
      <c r="G218" s="322" t="s">
        <v>304</v>
      </c>
      <c r="H218" s="323">
        <v>46000</v>
      </c>
      <c r="I218" s="316">
        <f t="shared" si="35"/>
        <v>46</v>
      </c>
      <c r="J218" s="326">
        <f>K218/1000</f>
        <v>46</v>
      </c>
      <c r="K218" s="317">
        <v>46000</v>
      </c>
      <c r="L218" s="317">
        <v>46000</v>
      </c>
      <c r="M218" s="317">
        <f t="shared" si="38"/>
        <v>100</v>
      </c>
    </row>
    <row r="219" spans="1:13" ht="15.75" hidden="1">
      <c r="A219" s="336" t="s">
        <v>402</v>
      </c>
      <c r="B219" s="348">
        <v>950</v>
      </c>
      <c r="C219" s="349">
        <v>4</v>
      </c>
      <c r="D219" s="349">
        <v>9</v>
      </c>
      <c r="E219" s="353">
        <v>8900289002</v>
      </c>
      <c r="F219" s="351">
        <v>247</v>
      </c>
      <c r="G219" s="322" t="s">
        <v>158</v>
      </c>
      <c r="H219" s="323">
        <v>268827.81</v>
      </c>
      <c r="I219" s="316">
        <f>H219/1000</f>
        <v>268.82781</v>
      </c>
      <c r="J219" s="326">
        <f>K219/1000</f>
        <v>222</v>
      </c>
      <c r="K219" s="317">
        <v>222000</v>
      </c>
      <c r="L219" s="317">
        <v>222000</v>
      </c>
      <c r="M219" s="317">
        <f t="shared" si="38"/>
        <v>82.58074192547267</v>
      </c>
    </row>
    <row r="220" spans="1:13" ht="15.75">
      <c r="A220" s="336" t="s">
        <v>337</v>
      </c>
      <c r="B220" s="348">
        <v>950</v>
      </c>
      <c r="C220" s="349">
        <v>4</v>
      </c>
      <c r="D220" s="349">
        <v>9</v>
      </c>
      <c r="E220" s="353">
        <v>8900289003</v>
      </c>
      <c r="F220" s="351"/>
      <c r="G220" s="322"/>
      <c r="H220" s="323">
        <f>H221</f>
        <v>20000</v>
      </c>
      <c r="I220" s="316">
        <f t="shared" si="35"/>
        <v>20</v>
      </c>
      <c r="J220" s="326"/>
      <c r="K220" s="317"/>
      <c r="L220" s="317"/>
      <c r="M220" s="317">
        <f t="shared" si="38"/>
        <v>0</v>
      </c>
    </row>
    <row r="221" spans="1:13" ht="26.25">
      <c r="A221" s="336" t="s">
        <v>212</v>
      </c>
      <c r="B221" s="348">
        <v>950</v>
      </c>
      <c r="C221" s="349">
        <v>4</v>
      </c>
      <c r="D221" s="349">
        <v>9</v>
      </c>
      <c r="E221" s="353">
        <v>8900289003</v>
      </c>
      <c r="F221" s="351" t="s">
        <v>142</v>
      </c>
      <c r="G221" s="322"/>
      <c r="H221" s="323">
        <f>H222</f>
        <v>20000</v>
      </c>
      <c r="I221" s="316">
        <f t="shared" si="35"/>
        <v>20</v>
      </c>
      <c r="J221" s="326"/>
      <c r="K221" s="317"/>
      <c r="L221" s="317"/>
      <c r="M221" s="317">
        <f t="shared" si="38"/>
        <v>0</v>
      </c>
    </row>
    <row r="222" spans="1:13" ht="26.25" hidden="1">
      <c r="A222" s="321" t="s">
        <v>237</v>
      </c>
      <c r="B222" s="348">
        <v>950</v>
      </c>
      <c r="C222" s="349">
        <v>4</v>
      </c>
      <c r="D222" s="349">
        <v>9</v>
      </c>
      <c r="E222" s="353">
        <v>8900289003</v>
      </c>
      <c r="F222" s="351">
        <v>240</v>
      </c>
      <c r="G222" s="322"/>
      <c r="H222" s="323">
        <f>H223</f>
        <v>20000</v>
      </c>
      <c r="I222" s="316">
        <f t="shared" si="35"/>
        <v>20</v>
      </c>
      <c r="J222" s="326"/>
      <c r="K222" s="317"/>
      <c r="L222" s="317"/>
      <c r="M222" s="317">
        <f t="shared" si="38"/>
        <v>0</v>
      </c>
    </row>
    <row r="223" spans="1:13" ht="15.75" hidden="1">
      <c r="A223" s="321" t="s">
        <v>294</v>
      </c>
      <c r="B223" s="348">
        <v>950</v>
      </c>
      <c r="C223" s="349">
        <v>4</v>
      </c>
      <c r="D223" s="349">
        <v>9</v>
      </c>
      <c r="E223" s="353">
        <v>8900289003</v>
      </c>
      <c r="F223" s="351">
        <v>244</v>
      </c>
      <c r="G223" s="322"/>
      <c r="H223" s="323">
        <f>H224</f>
        <v>20000</v>
      </c>
      <c r="I223" s="316">
        <f t="shared" si="35"/>
        <v>20</v>
      </c>
      <c r="J223" s="326"/>
      <c r="K223" s="317"/>
      <c r="L223" s="317"/>
      <c r="M223" s="317">
        <f t="shared" si="38"/>
        <v>0</v>
      </c>
    </row>
    <row r="224" spans="1:13" ht="15.75" hidden="1">
      <c r="A224" s="321" t="s">
        <v>73</v>
      </c>
      <c r="B224" s="322" t="s">
        <v>178</v>
      </c>
      <c r="C224" s="322" t="s">
        <v>152</v>
      </c>
      <c r="D224" s="322" t="s">
        <v>189</v>
      </c>
      <c r="E224" s="353">
        <v>8900289003</v>
      </c>
      <c r="F224" s="322" t="s">
        <v>240</v>
      </c>
      <c r="G224" s="322" t="s">
        <v>165</v>
      </c>
      <c r="H224" s="323">
        <f>H225</f>
        <v>20000</v>
      </c>
      <c r="I224" s="316">
        <f t="shared" si="35"/>
        <v>20</v>
      </c>
      <c r="J224" s="326"/>
      <c r="K224" s="317"/>
      <c r="L224" s="317"/>
      <c r="M224" s="317">
        <f t="shared" si="38"/>
        <v>0</v>
      </c>
    </row>
    <row r="225" spans="1:13" ht="15.75" hidden="1">
      <c r="A225" s="328" t="s">
        <v>166</v>
      </c>
      <c r="B225" s="322" t="s">
        <v>178</v>
      </c>
      <c r="C225" s="322" t="s">
        <v>152</v>
      </c>
      <c r="D225" s="322" t="s">
        <v>189</v>
      </c>
      <c r="E225" s="353">
        <v>8900289003</v>
      </c>
      <c r="F225" s="322" t="s">
        <v>240</v>
      </c>
      <c r="G225" s="322" t="s">
        <v>167</v>
      </c>
      <c r="H225" s="323">
        <v>20000</v>
      </c>
      <c r="I225" s="316">
        <f t="shared" si="35"/>
        <v>20</v>
      </c>
      <c r="J225" s="326"/>
      <c r="K225" s="317"/>
      <c r="L225" s="317"/>
      <c r="M225" s="317">
        <f t="shared" si="38"/>
        <v>0</v>
      </c>
    </row>
    <row r="226" spans="1:13" ht="15.75">
      <c r="A226" s="318" t="s">
        <v>85</v>
      </c>
      <c r="B226" s="319" t="s">
        <v>178</v>
      </c>
      <c r="C226" s="319" t="s">
        <v>152</v>
      </c>
      <c r="D226" s="319" t="s">
        <v>175</v>
      </c>
      <c r="E226" s="319"/>
      <c r="F226" s="319"/>
      <c r="G226" s="319"/>
      <c r="H226" s="320">
        <f>H227</f>
        <v>15000</v>
      </c>
      <c r="I226" s="326">
        <f t="shared" si="35"/>
        <v>15</v>
      </c>
      <c r="J226" s="326">
        <f aca="true" t="shared" si="39" ref="J226:J245">K226/1000</f>
        <v>0</v>
      </c>
      <c r="K226" s="327">
        <f aca="true" t="shared" si="40" ref="K226:L234">K227</f>
        <v>0</v>
      </c>
      <c r="L226" s="327">
        <f t="shared" si="40"/>
        <v>0</v>
      </c>
      <c r="M226" s="327">
        <f t="shared" si="38"/>
        <v>0</v>
      </c>
    </row>
    <row r="227" spans="1:13" ht="26.25" customHeight="1">
      <c r="A227" s="321" t="s">
        <v>426</v>
      </c>
      <c r="B227" s="322" t="s">
        <v>178</v>
      </c>
      <c r="C227" s="322" t="s">
        <v>152</v>
      </c>
      <c r="D227" s="322" t="s">
        <v>175</v>
      </c>
      <c r="E227" s="322" t="s">
        <v>3</v>
      </c>
      <c r="F227" s="322"/>
      <c r="G227" s="322"/>
      <c r="H227" s="323">
        <f>H228</f>
        <v>15000</v>
      </c>
      <c r="I227" s="316">
        <f t="shared" si="35"/>
        <v>15</v>
      </c>
      <c r="J227" s="316">
        <f t="shared" si="39"/>
        <v>0</v>
      </c>
      <c r="K227" s="317">
        <f t="shared" si="40"/>
        <v>0</v>
      </c>
      <c r="L227" s="317">
        <f t="shared" si="40"/>
        <v>0</v>
      </c>
      <c r="M227" s="317">
        <f t="shared" si="38"/>
        <v>0</v>
      </c>
    </row>
    <row r="228" spans="1:13" ht="15.75">
      <c r="A228" s="321" t="s">
        <v>292</v>
      </c>
      <c r="B228" s="322" t="s">
        <v>178</v>
      </c>
      <c r="C228" s="322" t="s">
        <v>152</v>
      </c>
      <c r="D228" s="322" t="s">
        <v>175</v>
      </c>
      <c r="E228" s="322" t="s">
        <v>429</v>
      </c>
      <c r="F228" s="322"/>
      <c r="G228" s="322"/>
      <c r="H228" s="323">
        <f>H230</f>
        <v>15000</v>
      </c>
      <c r="I228" s="316">
        <f t="shared" si="35"/>
        <v>15</v>
      </c>
      <c r="J228" s="316">
        <f t="shared" si="39"/>
        <v>0</v>
      </c>
      <c r="K228" s="317">
        <f>K230</f>
        <v>0</v>
      </c>
      <c r="L228" s="317">
        <f>L230</f>
        <v>0</v>
      </c>
      <c r="M228" s="317">
        <f t="shared" si="38"/>
        <v>0</v>
      </c>
    </row>
    <row r="229" spans="1:13" ht="15.75">
      <c r="A229" s="321" t="s">
        <v>427</v>
      </c>
      <c r="B229" s="322" t="s">
        <v>178</v>
      </c>
      <c r="C229" s="322" t="s">
        <v>152</v>
      </c>
      <c r="D229" s="322" t="s">
        <v>175</v>
      </c>
      <c r="E229" s="322" t="s">
        <v>428</v>
      </c>
      <c r="F229" s="322"/>
      <c r="G229" s="322"/>
      <c r="H229" s="323">
        <f aca="true" t="shared" si="41" ref="H229:H234">H230</f>
        <v>15000</v>
      </c>
      <c r="I229" s="316">
        <v>15</v>
      </c>
      <c r="J229" s="316">
        <v>0</v>
      </c>
      <c r="K229" s="317"/>
      <c r="L229" s="317"/>
      <c r="M229" s="317">
        <v>0</v>
      </c>
    </row>
    <row r="230" spans="1:13" ht="27.75" customHeight="1">
      <c r="A230" s="321" t="s">
        <v>212</v>
      </c>
      <c r="B230" s="322" t="s">
        <v>178</v>
      </c>
      <c r="C230" s="322" t="s">
        <v>152</v>
      </c>
      <c r="D230" s="322" t="s">
        <v>175</v>
      </c>
      <c r="E230" s="322" t="s">
        <v>428</v>
      </c>
      <c r="F230" s="322" t="s">
        <v>142</v>
      </c>
      <c r="G230" s="322"/>
      <c r="H230" s="323">
        <f t="shared" si="41"/>
        <v>15000</v>
      </c>
      <c r="I230" s="316">
        <f t="shared" si="35"/>
        <v>15</v>
      </c>
      <c r="J230" s="326">
        <f t="shared" si="39"/>
        <v>0</v>
      </c>
      <c r="K230" s="317">
        <f t="shared" si="40"/>
        <v>0</v>
      </c>
      <c r="L230" s="317">
        <f t="shared" si="40"/>
        <v>0</v>
      </c>
      <c r="M230" s="317">
        <f t="shared" si="38"/>
        <v>0</v>
      </c>
    </row>
    <row r="231" spans="1:13" ht="27.75" customHeight="1" hidden="1">
      <c r="A231" s="321" t="s">
        <v>237</v>
      </c>
      <c r="B231" s="322" t="s">
        <v>178</v>
      </c>
      <c r="C231" s="322" t="s">
        <v>152</v>
      </c>
      <c r="D231" s="322" t="s">
        <v>175</v>
      </c>
      <c r="E231" s="322" t="s">
        <v>428</v>
      </c>
      <c r="F231" s="322" t="s">
        <v>238</v>
      </c>
      <c r="G231" s="322"/>
      <c r="H231" s="323">
        <f t="shared" si="41"/>
        <v>15000</v>
      </c>
      <c r="I231" s="316">
        <f t="shared" si="35"/>
        <v>15</v>
      </c>
      <c r="J231" s="326">
        <f t="shared" si="39"/>
        <v>0</v>
      </c>
      <c r="K231" s="317">
        <f t="shared" si="40"/>
        <v>0</v>
      </c>
      <c r="L231" s="317">
        <f t="shared" si="40"/>
        <v>0</v>
      </c>
      <c r="M231" s="317">
        <f t="shared" si="38"/>
        <v>0</v>
      </c>
    </row>
    <row r="232" spans="1:13" ht="15.75" hidden="1">
      <c r="A232" s="321" t="s">
        <v>294</v>
      </c>
      <c r="B232" s="322" t="s">
        <v>178</v>
      </c>
      <c r="C232" s="322" t="s">
        <v>152</v>
      </c>
      <c r="D232" s="322" t="s">
        <v>175</v>
      </c>
      <c r="E232" s="322" t="s">
        <v>428</v>
      </c>
      <c r="F232" s="322" t="s">
        <v>240</v>
      </c>
      <c r="G232" s="322"/>
      <c r="H232" s="323">
        <f t="shared" si="41"/>
        <v>15000</v>
      </c>
      <c r="I232" s="316">
        <f t="shared" si="35"/>
        <v>15</v>
      </c>
      <c r="J232" s="326">
        <f t="shared" si="39"/>
        <v>0</v>
      </c>
      <c r="K232" s="317">
        <f t="shared" si="40"/>
        <v>0</v>
      </c>
      <c r="L232" s="317">
        <f t="shared" si="40"/>
        <v>0</v>
      </c>
      <c r="M232" s="317">
        <f t="shared" si="38"/>
        <v>0</v>
      </c>
    </row>
    <row r="233" spans="1:13" ht="15.75" hidden="1">
      <c r="A233" s="321" t="s">
        <v>71</v>
      </c>
      <c r="B233" s="322" t="s">
        <v>178</v>
      </c>
      <c r="C233" s="322" t="s">
        <v>152</v>
      </c>
      <c r="D233" s="322" t="s">
        <v>175</v>
      </c>
      <c r="E233" s="322" t="s">
        <v>428</v>
      </c>
      <c r="F233" s="322" t="s">
        <v>240</v>
      </c>
      <c r="G233" s="322" t="s">
        <v>142</v>
      </c>
      <c r="H233" s="323">
        <f t="shared" si="41"/>
        <v>15000</v>
      </c>
      <c r="I233" s="316">
        <f t="shared" si="35"/>
        <v>15</v>
      </c>
      <c r="J233" s="326">
        <f t="shared" si="39"/>
        <v>0</v>
      </c>
      <c r="K233" s="317">
        <f t="shared" si="40"/>
        <v>0</v>
      </c>
      <c r="L233" s="317">
        <f t="shared" si="40"/>
        <v>0</v>
      </c>
      <c r="M233" s="317">
        <f t="shared" si="38"/>
        <v>0</v>
      </c>
    </row>
    <row r="234" spans="1:13" ht="15.75" hidden="1">
      <c r="A234" s="321" t="s">
        <v>153</v>
      </c>
      <c r="B234" s="322" t="s">
        <v>178</v>
      </c>
      <c r="C234" s="322" t="s">
        <v>152</v>
      </c>
      <c r="D234" s="322" t="s">
        <v>175</v>
      </c>
      <c r="E234" s="322" t="s">
        <v>428</v>
      </c>
      <c r="F234" s="322" t="s">
        <v>240</v>
      </c>
      <c r="G234" s="322" t="s">
        <v>154</v>
      </c>
      <c r="H234" s="323">
        <f t="shared" si="41"/>
        <v>15000</v>
      </c>
      <c r="I234" s="316">
        <f t="shared" si="35"/>
        <v>15</v>
      </c>
      <c r="J234" s="326">
        <f t="shared" si="39"/>
        <v>0</v>
      </c>
      <c r="K234" s="317">
        <f t="shared" si="40"/>
        <v>0</v>
      </c>
      <c r="L234" s="317">
        <f t="shared" si="40"/>
        <v>0</v>
      </c>
      <c r="M234" s="317">
        <f t="shared" si="38"/>
        <v>0</v>
      </c>
    </row>
    <row r="235" spans="1:13" ht="15.75" hidden="1">
      <c r="A235" s="321" t="s">
        <v>161</v>
      </c>
      <c r="B235" s="322" t="s">
        <v>178</v>
      </c>
      <c r="C235" s="322" t="s">
        <v>152</v>
      </c>
      <c r="D235" s="322" t="s">
        <v>175</v>
      </c>
      <c r="E235" s="322" t="s">
        <v>428</v>
      </c>
      <c r="F235" s="322" t="s">
        <v>240</v>
      </c>
      <c r="G235" s="322" t="s">
        <v>162</v>
      </c>
      <c r="H235" s="323">
        <v>15000</v>
      </c>
      <c r="I235" s="316">
        <f t="shared" si="35"/>
        <v>15</v>
      </c>
      <c r="J235" s="326">
        <f t="shared" si="39"/>
        <v>0</v>
      </c>
      <c r="K235" s="317">
        <v>0</v>
      </c>
      <c r="L235" s="317">
        <v>0</v>
      </c>
      <c r="M235" s="317">
        <f t="shared" si="38"/>
        <v>0</v>
      </c>
    </row>
    <row r="236" spans="1:13" ht="15.75">
      <c r="A236" s="318" t="s">
        <v>180</v>
      </c>
      <c r="B236" s="319" t="s">
        <v>178</v>
      </c>
      <c r="C236" s="319" t="s">
        <v>181</v>
      </c>
      <c r="D236" s="319"/>
      <c r="E236" s="319"/>
      <c r="F236" s="319"/>
      <c r="G236" s="319"/>
      <c r="H236" s="320">
        <f>H249+H301</f>
        <v>838041.67</v>
      </c>
      <c r="I236" s="326">
        <f t="shared" si="35"/>
        <v>838.0416700000001</v>
      </c>
      <c r="J236" s="326">
        <f t="shared" si="39"/>
        <v>778.65017</v>
      </c>
      <c r="K236" s="327">
        <f>K249+K301</f>
        <v>778650.17</v>
      </c>
      <c r="L236" s="327">
        <f>L249+L301</f>
        <v>414100</v>
      </c>
      <c r="M236" s="327">
        <f t="shared" si="38"/>
        <v>92.91306123238478</v>
      </c>
    </row>
    <row r="237" spans="1:13" ht="16.5" hidden="1" thickBot="1">
      <c r="A237" s="360" t="s">
        <v>182</v>
      </c>
      <c r="B237" s="322" t="s">
        <v>178</v>
      </c>
      <c r="C237" s="319" t="s">
        <v>181</v>
      </c>
      <c r="D237" s="319" t="s">
        <v>140</v>
      </c>
      <c r="E237" s="319"/>
      <c r="F237" s="319"/>
      <c r="G237" s="319"/>
      <c r="H237" s="320">
        <f aca="true" t="shared" si="42" ref="H237:H244">H238</f>
        <v>0</v>
      </c>
      <c r="I237" s="326">
        <f t="shared" si="35"/>
        <v>0</v>
      </c>
      <c r="J237" s="316">
        <f t="shared" si="39"/>
        <v>0</v>
      </c>
      <c r="K237" s="317">
        <f aca="true" t="shared" si="43" ref="K237:L244">K238</f>
        <v>0</v>
      </c>
      <c r="L237" s="317">
        <f t="shared" si="43"/>
        <v>0</v>
      </c>
      <c r="M237" s="317" t="e">
        <f t="shared" si="38"/>
        <v>#DIV/0!</v>
      </c>
    </row>
    <row r="238" spans="1:13" ht="16.5" hidden="1" thickBot="1">
      <c r="A238" s="361" t="s">
        <v>61</v>
      </c>
      <c r="B238" s="322" t="s">
        <v>178</v>
      </c>
      <c r="C238" s="319" t="s">
        <v>181</v>
      </c>
      <c r="D238" s="319" t="s">
        <v>140</v>
      </c>
      <c r="E238" s="361">
        <v>3500000000</v>
      </c>
      <c r="F238" s="319"/>
      <c r="G238" s="319"/>
      <c r="H238" s="320">
        <f t="shared" si="42"/>
        <v>0</v>
      </c>
      <c r="I238" s="326">
        <f t="shared" si="35"/>
        <v>0</v>
      </c>
      <c r="J238" s="316">
        <f t="shared" si="39"/>
        <v>0</v>
      </c>
      <c r="K238" s="317">
        <f t="shared" si="43"/>
        <v>0</v>
      </c>
      <c r="L238" s="317">
        <f t="shared" si="43"/>
        <v>0</v>
      </c>
      <c r="M238" s="317" t="e">
        <f t="shared" si="38"/>
        <v>#DIV/0!</v>
      </c>
    </row>
    <row r="239" spans="1:13" ht="16.5" hidden="1" thickBot="1">
      <c r="A239" s="362" t="s">
        <v>300</v>
      </c>
      <c r="B239" s="322" t="s">
        <v>178</v>
      </c>
      <c r="C239" s="319" t="s">
        <v>181</v>
      </c>
      <c r="D239" s="319" t="s">
        <v>140</v>
      </c>
      <c r="E239" s="319" t="s">
        <v>301</v>
      </c>
      <c r="F239" s="319"/>
      <c r="G239" s="319"/>
      <c r="H239" s="320">
        <f t="shared" si="42"/>
        <v>0</v>
      </c>
      <c r="I239" s="326">
        <f t="shared" si="35"/>
        <v>0</v>
      </c>
      <c r="J239" s="316">
        <f t="shared" si="39"/>
        <v>0</v>
      </c>
      <c r="K239" s="317">
        <f t="shared" si="43"/>
        <v>0</v>
      </c>
      <c r="L239" s="317">
        <f t="shared" si="43"/>
        <v>0</v>
      </c>
      <c r="M239" s="317" t="e">
        <f t="shared" si="38"/>
        <v>#DIV/0!</v>
      </c>
    </row>
    <row r="240" spans="1:13" ht="26.25" hidden="1">
      <c r="A240" s="321" t="s">
        <v>212</v>
      </c>
      <c r="B240" s="322" t="s">
        <v>178</v>
      </c>
      <c r="C240" s="322" t="s">
        <v>181</v>
      </c>
      <c r="D240" s="322" t="s">
        <v>140</v>
      </c>
      <c r="E240" s="322" t="s">
        <v>301</v>
      </c>
      <c r="F240" s="322" t="s">
        <v>142</v>
      </c>
      <c r="G240" s="319"/>
      <c r="H240" s="323">
        <f t="shared" si="42"/>
        <v>0</v>
      </c>
      <c r="I240" s="316">
        <f t="shared" si="35"/>
        <v>0</v>
      </c>
      <c r="J240" s="316">
        <f t="shared" si="39"/>
        <v>0</v>
      </c>
      <c r="K240" s="317">
        <f t="shared" si="43"/>
        <v>0</v>
      </c>
      <c r="L240" s="317">
        <f t="shared" si="43"/>
        <v>0</v>
      </c>
      <c r="M240" s="317" t="e">
        <f t="shared" si="38"/>
        <v>#DIV/0!</v>
      </c>
    </row>
    <row r="241" spans="1:13" ht="26.25" hidden="1">
      <c r="A241" s="321" t="s">
        <v>237</v>
      </c>
      <c r="B241" s="322" t="s">
        <v>178</v>
      </c>
      <c r="C241" s="322" t="s">
        <v>181</v>
      </c>
      <c r="D241" s="322" t="s">
        <v>140</v>
      </c>
      <c r="E241" s="322" t="s">
        <v>301</v>
      </c>
      <c r="F241" s="322" t="s">
        <v>238</v>
      </c>
      <c r="G241" s="319"/>
      <c r="H241" s="323">
        <f t="shared" si="42"/>
        <v>0</v>
      </c>
      <c r="I241" s="316">
        <f t="shared" si="35"/>
        <v>0</v>
      </c>
      <c r="J241" s="316">
        <f t="shared" si="39"/>
        <v>0</v>
      </c>
      <c r="K241" s="317">
        <f t="shared" si="43"/>
        <v>0</v>
      </c>
      <c r="L241" s="317">
        <f t="shared" si="43"/>
        <v>0</v>
      </c>
      <c r="M241" s="317" t="e">
        <f t="shared" si="38"/>
        <v>#DIV/0!</v>
      </c>
    </row>
    <row r="242" spans="1:13" ht="15.75" hidden="1">
      <c r="A242" s="321" t="s">
        <v>294</v>
      </c>
      <c r="B242" s="322" t="s">
        <v>178</v>
      </c>
      <c r="C242" s="322" t="s">
        <v>181</v>
      </c>
      <c r="D242" s="322" t="s">
        <v>140</v>
      </c>
      <c r="E242" s="322" t="s">
        <v>301</v>
      </c>
      <c r="F242" s="322" t="s">
        <v>240</v>
      </c>
      <c r="G242" s="319"/>
      <c r="H242" s="323">
        <f>H243+H246</f>
        <v>0</v>
      </c>
      <c r="I242" s="316">
        <f t="shared" si="35"/>
        <v>0</v>
      </c>
      <c r="J242" s="316">
        <f t="shared" si="39"/>
        <v>0</v>
      </c>
      <c r="K242" s="317">
        <f t="shared" si="43"/>
        <v>0</v>
      </c>
      <c r="L242" s="317">
        <f t="shared" si="43"/>
        <v>0</v>
      </c>
      <c r="M242" s="317" t="e">
        <f t="shared" si="38"/>
        <v>#DIV/0!</v>
      </c>
    </row>
    <row r="243" spans="1:13" ht="15.75" hidden="1">
      <c r="A243" s="336" t="s">
        <v>71</v>
      </c>
      <c r="B243" s="322" t="s">
        <v>178</v>
      </c>
      <c r="C243" s="322" t="s">
        <v>181</v>
      </c>
      <c r="D243" s="322" t="s">
        <v>140</v>
      </c>
      <c r="E243" s="322" t="s">
        <v>301</v>
      </c>
      <c r="F243" s="322" t="s">
        <v>240</v>
      </c>
      <c r="G243" s="322" t="s">
        <v>142</v>
      </c>
      <c r="H243" s="323">
        <f t="shared" si="42"/>
        <v>0</v>
      </c>
      <c r="I243" s="316">
        <f t="shared" si="35"/>
        <v>0</v>
      </c>
      <c r="J243" s="316">
        <f t="shared" si="39"/>
        <v>0</v>
      </c>
      <c r="K243" s="317">
        <f t="shared" si="43"/>
        <v>0</v>
      </c>
      <c r="L243" s="317">
        <f t="shared" si="43"/>
        <v>0</v>
      </c>
      <c r="M243" s="317" t="e">
        <f t="shared" si="38"/>
        <v>#DIV/0!</v>
      </c>
    </row>
    <row r="244" spans="1:13" ht="15.75" hidden="1">
      <c r="A244" s="336" t="s">
        <v>153</v>
      </c>
      <c r="B244" s="322" t="s">
        <v>178</v>
      </c>
      <c r="C244" s="322" t="s">
        <v>181</v>
      </c>
      <c r="D244" s="322" t="s">
        <v>140</v>
      </c>
      <c r="E244" s="322" t="s">
        <v>301</v>
      </c>
      <c r="F244" s="322" t="s">
        <v>240</v>
      </c>
      <c r="G244" s="322" t="s">
        <v>154</v>
      </c>
      <c r="H244" s="323">
        <f t="shared" si="42"/>
        <v>0</v>
      </c>
      <c r="I244" s="316">
        <f t="shared" si="35"/>
        <v>0</v>
      </c>
      <c r="J244" s="316">
        <f t="shared" si="39"/>
        <v>0</v>
      </c>
      <c r="K244" s="317">
        <f t="shared" si="43"/>
        <v>0</v>
      </c>
      <c r="L244" s="317">
        <f t="shared" si="43"/>
        <v>0</v>
      </c>
      <c r="M244" s="317" t="e">
        <f t="shared" si="38"/>
        <v>#DIV/0!</v>
      </c>
    </row>
    <row r="245" spans="1:13" ht="15.75" hidden="1">
      <c r="A245" s="321" t="s">
        <v>161</v>
      </c>
      <c r="B245" s="322" t="s">
        <v>178</v>
      </c>
      <c r="C245" s="322" t="s">
        <v>181</v>
      </c>
      <c r="D245" s="322" t="s">
        <v>140</v>
      </c>
      <c r="E245" s="322" t="s">
        <v>301</v>
      </c>
      <c r="F245" s="322" t="s">
        <v>240</v>
      </c>
      <c r="G245" s="322" t="s">
        <v>162</v>
      </c>
      <c r="H245" s="323">
        <v>0</v>
      </c>
      <c r="I245" s="316">
        <f t="shared" si="35"/>
        <v>0</v>
      </c>
      <c r="J245" s="316">
        <f t="shared" si="39"/>
        <v>0</v>
      </c>
      <c r="K245" s="317">
        <v>0</v>
      </c>
      <c r="L245" s="317">
        <v>0</v>
      </c>
      <c r="M245" s="317" t="e">
        <f t="shared" si="38"/>
        <v>#DIV/0!</v>
      </c>
    </row>
    <row r="246" spans="1:13" ht="15.75" hidden="1">
      <c r="A246" s="321" t="s">
        <v>73</v>
      </c>
      <c r="B246" s="322" t="s">
        <v>178</v>
      </c>
      <c r="C246" s="322" t="s">
        <v>181</v>
      </c>
      <c r="D246" s="322" t="s">
        <v>140</v>
      </c>
      <c r="E246" s="322" t="s">
        <v>301</v>
      </c>
      <c r="F246" s="322" t="s">
        <v>240</v>
      </c>
      <c r="G246" s="322" t="s">
        <v>165</v>
      </c>
      <c r="H246" s="323">
        <f>H247</f>
        <v>0</v>
      </c>
      <c r="I246" s="316">
        <f t="shared" si="35"/>
        <v>0</v>
      </c>
      <c r="J246" s="316"/>
      <c r="K246" s="317"/>
      <c r="L246" s="317"/>
      <c r="M246" s="317" t="e">
        <f t="shared" si="38"/>
        <v>#DIV/0!</v>
      </c>
    </row>
    <row r="247" spans="1:13" ht="15.75" hidden="1">
      <c r="A247" s="321" t="s">
        <v>168</v>
      </c>
      <c r="B247" s="322" t="s">
        <v>178</v>
      </c>
      <c r="C247" s="322" t="s">
        <v>181</v>
      </c>
      <c r="D247" s="322" t="s">
        <v>140</v>
      </c>
      <c r="E247" s="322" t="s">
        <v>301</v>
      </c>
      <c r="F247" s="322" t="s">
        <v>240</v>
      </c>
      <c r="G247" s="322" t="s">
        <v>169</v>
      </c>
      <c r="H247" s="323">
        <f>H248</f>
        <v>0</v>
      </c>
      <c r="I247" s="316">
        <f t="shared" si="35"/>
        <v>0</v>
      </c>
      <c r="J247" s="316"/>
      <c r="K247" s="317"/>
      <c r="L247" s="317"/>
      <c r="M247" s="317" t="e">
        <f t="shared" si="38"/>
        <v>#DIV/0!</v>
      </c>
    </row>
    <row r="248" spans="1:13" ht="15.75" hidden="1">
      <c r="A248" s="328" t="s">
        <v>316</v>
      </c>
      <c r="B248" s="322" t="s">
        <v>178</v>
      </c>
      <c r="C248" s="322" t="s">
        <v>181</v>
      </c>
      <c r="D248" s="322" t="s">
        <v>140</v>
      </c>
      <c r="E248" s="322" t="s">
        <v>301</v>
      </c>
      <c r="F248" s="322" t="s">
        <v>240</v>
      </c>
      <c r="G248" s="322" t="s">
        <v>304</v>
      </c>
      <c r="H248" s="323">
        <v>0</v>
      </c>
      <c r="I248" s="316">
        <f t="shared" si="35"/>
        <v>0</v>
      </c>
      <c r="J248" s="316"/>
      <c r="K248" s="317"/>
      <c r="L248" s="317"/>
      <c r="M248" s="317" t="e">
        <f t="shared" si="38"/>
        <v>#DIV/0!</v>
      </c>
    </row>
    <row r="249" spans="1:13" ht="15.75">
      <c r="A249" s="321" t="s">
        <v>183</v>
      </c>
      <c r="B249" s="322" t="s">
        <v>178</v>
      </c>
      <c r="C249" s="322" t="s">
        <v>181</v>
      </c>
      <c r="D249" s="322" t="s">
        <v>141</v>
      </c>
      <c r="E249" s="322"/>
      <c r="F249" s="322"/>
      <c r="G249" s="322"/>
      <c r="H249" s="323">
        <f>H250+H270+H280+H289</f>
        <v>246000</v>
      </c>
      <c r="I249" s="316">
        <f t="shared" si="35"/>
        <v>246</v>
      </c>
      <c r="J249" s="316">
        <f>K249/1000</f>
        <v>202.75686</v>
      </c>
      <c r="K249" s="317">
        <f>K250+K270</f>
        <v>202756.86</v>
      </c>
      <c r="L249" s="317">
        <f>L280</f>
        <v>0</v>
      </c>
      <c r="M249" s="317">
        <f t="shared" si="38"/>
        <v>82.42148780487804</v>
      </c>
    </row>
    <row r="250" spans="1:13" ht="15.75">
      <c r="A250" s="321" t="s">
        <v>430</v>
      </c>
      <c r="B250" s="322" t="s">
        <v>178</v>
      </c>
      <c r="C250" s="322" t="s">
        <v>181</v>
      </c>
      <c r="D250" s="322" t="s">
        <v>141</v>
      </c>
      <c r="E250" s="322" t="s">
        <v>4</v>
      </c>
      <c r="F250" s="322"/>
      <c r="G250" s="322"/>
      <c r="H250" s="323">
        <f>H251</f>
        <v>118400</v>
      </c>
      <c r="I250" s="316">
        <f t="shared" si="35"/>
        <v>118.4</v>
      </c>
      <c r="J250" s="316">
        <f>K250/1000</f>
        <v>78.15686</v>
      </c>
      <c r="K250" s="317">
        <f>K251</f>
        <v>78156.86</v>
      </c>
      <c r="L250" s="317">
        <f>L251</f>
        <v>0</v>
      </c>
      <c r="M250" s="317">
        <f t="shared" si="38"/>
        <v>66.01086148648648</v>
      </c>
    </row>
    <row r="251" spans="1:13" ht="27" customHeight="1">
      <c r="A251" s="321" t="s">
        <v>433</v>
      </c>
      <c r="B251" s="322" t="s">
        <v>178</v>
      </c>
      <c r="C251" s="322" t="s">
        <v>181</v>
      </c>
      <c r="D251" s="322" t="s">
        <v>141</v>
      </c>
      <c r="E251" s="322" t="s">
        <v>434</v>
      </c>
      <c r="F251" s="322"/>
      <c r="G251" s="322"/>
      <c r="H251" s="323">
        <f>H252+H259</f>
        <v>118400</v>
      </c>
      <c r="I251" s="316">
        <f t="shared" si="35"/>
        <v>118.4</v>
      </c>
      <c r="J251" s="316">
        <f>K251/1000</f>
        <v>78.15686</v>
      </c>
      <c r="K251" s="317">
        <f>K252+K259</f>
        <v>78156.86</v>
      </c>
      <c r="L251" s="317">
        <f>L259</f>
        <v>0</v>
      </c>
      <c r="M251" s="317">
        <f t="shared" si="38"/>
        <v>66.01086148648648</v>
      </c>
    </row>
    <row r="252" spans="1:13" ht="18.75" customHeight="1">
      <c r="A252" s="321" t="s">
        <v>485</v>
      </c>
      <c r="B252" s="322"/>
      <c r="C252" s="322" t="s">
        <v>181</v>
      </c>
      <c r="D252" s="322" t="s">
        <v>141</v>
      </c>
      <c r="E252" s="322" t="s">
        <v>486</v>
      </c>
      <c r="F252" s="322"/>
      <c r="G252" s="322"/>
      <c r="H252" s="323">
        <f aca="true" t="shared" si="44" ref="H252:H257">H253</f>
        <v>50000</v>
      </c>
      <c r="I252" s="316">
        <f t="shared" si="35"/>
        <v>50</v>
      </c>
      <c r="J252" s="316">
        <v>50</v>
      </c>
      <c r="K252" s="317">
        <f>K253</f>
        <v>50000</v>
      </c>
      <c r="L252" s="317"/>
      <c r="M252" s="317">
        <f t="shared" si="38"/>
        <v>100</v>
      </c>
    </row>
    <row r="253" spans="1:13" ht="17.25" customHeight="1">
      <c r="A253" s="336" t="s">
        <v>135</v>
      </c>
      <c r="B253" s="348"/>
      <c r="C253" s="322" t="s">
        <v>181</v>
      </c>
      <c r="D253" s="322" t="s">
        <v>141</v>
      </c>
      <c r="E253" s="322" t="s">
        <v>486</v>
      </c>
      <c r="F253" s="351">
        <v>800</v>
      </c>
      <c r="G253" s="322"/>
      <c r="H253" s="323">
        <f t="shared" si="44"/>
        <v>50000</v>
      </c>
      <c r="I253" s="316">
        <f t="shared" si="35"/>
        <v>50</v>
      </c>
      <c r="J253" s="316">
        <v>50</v>
      </c>
      <c r="K253" s="317">
        <v>50000</v>
      </c>
      <c r="L253" s="317"/>
      <c r="M253" s="317">
        <f t="shared" si="38"/>
        <v>100</v>
      </c>
    </row>
    <row r="254" spans="1:13" ht="12.75" customHeight="1" hidden="1">
      <c r="A254" s="321" t="s">
        <v>241</v>
      </c>
      <c r="B254" s="348"/>
      <c r="C254" s="322" t="s">
        <v>181</v>
      </c>
      <c r="D254" s="322" t="s">
        <v>141</v>
      </c>
      <c r="E254" s="322" t="s">
        <v>486</v>
      </c>
      <c r="F254" s="351">
        <v>850</v>
      </c>
      <c r="G254" s="322"/>
      <c r="H254" s="323">
        <f t="shared" si="44"/>
        <v>50000</v>
      </c>
      <c r="I254" s="316">
        <f t="shared" si="35"/>
        <v>50</v>
      </c>
      <c r="J254" s="316"/>
      <c r="K254" s="317"/>
      <c r="L254" s="317"/>
      <c r="M254" s="317">
        <f t="shared" si="38"/>
        <v>0</v>
      </c>
    </row>
    <row r="255" spans="1:13" ht="13.5" customHeight="1" hidden="1">
      <c r="A255" s="321" t="s">
        <v>246</v>
      </c>
      <c r="B255" s="348"/>
      <c r="C255" s="322" t="s">
        <v>181</v>
      </c>
      <c r="D255" s="322" t="s">
        <v>141</v>
      </c>
      <c r="E255" s="322" t="s">
        <v>486</v>
      </c>
      <c r="F255" s="339">
        <v>853</v>
      </c>
      <c r="G255" s="322"/>
      <c r="H255" s="323">
        <f t="shared" si="44"/>
        <v>50000</v>
      </c>
      <c r="I255" s="316">
        <f t="shared" si="35"/>
        <v>50</v>
      </c>
      <c r="J255" s="316"/>
      <c r="K255" s="317"/>
      <c r="L255" s="317"/>
      <c r="M255" s="317">
        <f t="shared" si="38"/>
        <v>0</v>
      </c>
    </row>
    <row r="256" spans="1:13" ht="15" customHeight="1" hidden="1">
      <c r="A256" s="336" t="s">
        <v>71</v>
      </c>
      <c r="B256" s="348"/>
      <c r="C256" s="322" t="s">
        <v>181</v>
      </c>
      <c r="D256" s="322" t="s">
        <v>141</v>
      </c>
      <c r="E256" s="322" t="s">
        <v>486</v>
      </c>
      <c r="F256" s="339">
        <v>853</v>
      </c>
      <c r="G256" s="322" t="s">
        <v>142</v>
      </c>
      <c r="H256" s="323">
        <f t="shared" si="44"/>
        <v>50000</v>
      </c>
      <c r="I256" s="316">
        <f t="shared" si="35"/>
        <v>50</v>
      </c>
      <c r="J256" s="316"/>
      <c r="K256" s="317"/>
      <c r="L256" s="317"/>
      <c r="M256" s="317">
        <f t="shared" si="38"/>
        <v>0</v>
      </c>
    </row>
    <row r="257" spans="1:13" ht="17.25" customHeight="1" hidden="1">
      <c r="A257" s="321" t="s">
        <v>163</v>
      </c>
      <c r="B257" s="348"/>
      <c r="C257" s="322" t="s">
        <v>181</v>
      </c>
      <c r="D257" s="322" t="s">
        <v>141</v>
      </c>
      <c r="E257" s="322" t="s">
        <v>486</v>
      </c>
      <c r="F257" s="339">
        <v>853</v>
      </c>
      <c r="G257" s="322">
        <v>290</v>
      </c>
      <c r="H257" s="323">
        <f t="shared" si="44"/>
        <v>50000</v>
      </c>
      <c r="I257" s="316">
        <f t="shared" si="35"/>
        <v>50</v>
      </c>
      <c r="J257" s="316"/>
      <c r="K257" s="317"/>
      <c r="L257" s="317"/>
      <c r="M257" s="317">
        <f t="shared" si="38"/>
        <v>0</v>
      </c>
    </row>
    <row r="258" spans="1:13" ht="16.5" customHeight="1" hidden="1">
      <c r="A258" s="321" t="s">
        <v>399</v>
      </c>
      <c r="B258" s="348"/>
      <c r="C258" s="322" t="s">
        <v>181</v>
      </c>
      <c r="D258" s="322" t="s">
        <v>141</v>
      </c>
      <c r="E258" s="322" t="s">
        <v>486</v>
      </c>
      <c r="F258" s="339">
        <v>853</v>
      </c>
      <c r="G258" s="322" t="s">
        <v>297</v>
      </c>
      <c r="H258" s="323">
        <v>50000</v>
      </c>
      <c r="I258" s="316">
        <f t="shared" si="35"/>
        <v>50</v>
      </c>
      <c r="J258" s="316"/>
      <c r="K258" s="317"/>
      <c r="L258" s="317"/>
      <c r="M258" s="317">
        <f t="shared" si="38"/>
        <v>0</v>
      </c>
    </row>
    <row r="259" spans="1:13" ht="15.75">
      <c r="A259" s="328" t="s">
        <v>431</v>
      </c>
      <c r="B259" s="322" t="s">
        <v>178</v>
      </c>
      <c r="C259" s="322" t="s">
        <v>181</v>
      </c>
      <c r="D259" s="322" t="s">
        <v>141</v>
      </c>
      <c r="E259" s="322" t="s">
        <v>432</v>
      </c>
      <c r="F259" s="322"/>
      <c r="G259" s="322"/>
      <c r="H259" s="323">
        <f>H260</f>
        <v>68400</v>
      </c>
      <c r="I259" s="316">
        <f t="shared" si="35"/>
        <v>68.4</v>
      </c>
      <c r="J259" s="316">
        <f>K259/1000</f>
        <v>28.15686</v>
      </c>
      <c r="K259" s="317">
        <f aca="true" t="shared" si="45" ref="K259:L261">K260</f>
        <v>28156.86</v>
      </c>
      <c r="L259" s="317">
        <f t="shared" si="45"/>
        <v>0</v>
      </c>
      <c r="M259" s="317">
        <f t="shared" si="38"/>
        <v>41.165</v>
      </c>
    </row>
    <row r="260" spans="1:13" ht="26.25">
      <c r="A260" s="321" t="s">
        <v>283</v>
      </c>
      <c r="B260" s="322" t="s">
        <v>178</v>
      </c>
      <c r="C260" s="322" t="s">
        <v>181</v>
      </c>
      <c r="D260" s="322" t="s">
        <v>141</v>
      </c>
      <c r="E260" s="322" t="s">
        <v>432</v>
      </c>
      <c r="F260" s="322" t="s">
        <v>142</v>
      </c>
      <c r="G260" s="322"/>
      <c r="H260" s="323">
        <f>H261</f>
        <v>68400</v>
      </c>
      <c r="I260" s="316">
        <f t="shared" si="35"/>
        <v>68.4</v>
      </c>
      <c r="J260" s="316">
        <f aca="true" t="shared" si="46" ref="J260:J265">K260/1000</f>
        <v>28.15686</v>
      </c>
      <c r="K260" s="317">
        <v>28156.86</v>
      </c>
      <c r="L260" s="317">
        <f t="shared" si="45"/>
        <v>0</v>
      </c>
      <c r="M260" s="317">
        <f t="shared" si="38"/>
        <v>41.165</v>
      </c>
    </row>
    <row r="261" spans="1:13" ht="26.25" hidden="1">
      <c r="A261" s="321" t="s">
        <v>237</v>
      </c>
      <c r="B261" s="322" t="s">
        <v>178</v>
      </c>
      <c r="C261" s="322" t="s">
        <v>181</v>
      </c>
      <c r="D261" s="322" t="s">
        <v>141</v>
      </c>
      <c r="E261" s="322" t="s">
        <v>432</v>
      </c>
      <c r="F261" s="322" t="s">
        <v>238</v>
      </c>
      <c r="G261" s="322"/>
      <c r="H261" s="323">
        <f>H262+H269</f>
        <v>68400</v>
      </c>
      <c r="I261" s="316">
        <f t="shared" si="35"/>
        <v>68.4</v>
      </c>
      <c r="J261" s="316">
        <f t="shared" si="46"/>
        <v>0</v>
      </c>
      <c r="K261" s="317">
        <f t="shared" si="45"/>
        <v>0</v>
      </c>
      <c r="L261" s="317">
        <f t="shared" si="45"/>
        <v>0</v>
      </c>
      <c r="M261" s="317">
        <f t="shared" si="38"/>
        <v>0</v>
      </c>
    </row>
    <row r="262" spans="1:13" ht="26.25" hidden="1">
      <c r="A262" s="321" t="s">
        <v>239</v>
      </c>
      <c r="B262" s="322" t="s">
        <v>178</v>
      </c>
      <c r="C262" s="322" t="s">
        <v>181</v>
      </c>
      <c r="D262" s="322" t="s">
        <v>141</v>
      </c>
      <c r="E262" s="322" t="s">
        <v>432</v>
      </c>
      <c r="F262" s="322" t="s">
        <v>240</v>
      </c>
      <c r="G262" s="322"/>
      <c r="H262" s="323">
        <f>H263+H266</f>
        <v>15000</v>
      </c>
      <c r="I262" s="316">
        <f t="shared" si="35"/>
        <v>15</v>
      </c>
      <c r="J262" s="316">
        <f t="shared" si="46"/>
        <v>0</v>
      </c>
      <c r="K262" s="317">
        <v>0</v>
      </c>
      <c r="L262" s="317">
        <v>0</v>
      </c>
      <c r="M262" s="317">
        <f t="shared" si="38"/>
        <v>0</v>
      </c>
    </row>
    <row r="263" spans="1:13" ht="15.75" hidden="1">
      <c r="A263" s="321" t="s">
        <v>71</v>
      </c>
      <c r="B263" s="322" t="s">
        <v>178</v>
      </c>
      <c r="C263" s="322" t="s">
        <v>181</v>
      </c>
      <c r="D263" s="322" t="s">
        <v>141</v>
      </c>
      <c r="E263" s="322" t="s">
        <v>432</v>
      </c>
      <c r="F263" s="322" t="s">
        <v>240</v>
      </c>
      <c r="G263" s="322" t="s">
        <v>142</v>
      </c>
      <c r="H263" s="323">
        <f>H264</f>
        <v>5000</v>
      </c>
      <c r="I263" s="316">
        <f t="shared" si="35"/>
        <v>5</v>
      </c>
      <c r="J263" s="316">
        <f t="shared" si="46"/>
        <v>0</v>
      </c>
      <c r="K263" s="317">
        <f>K264</f>
        <v>0</v>
      </c>
      <c r="L263" s="317">
        <f>L264</f>
        <v>0</v>
      </c>
      <c r="M263" s="317">
        <f t="shared" si="38"/>
        <v>0</v>
      </c>
    </row>
    <row r="264" spans="1:13" ht="15.75" hidden="1">
      <c r="A264" s="321" t="s">
        <v>153</v>
      </c>
      <c r="B264" s="322" t="s">
        <v>178</v>
      </c>
      <c r="C264" s="322" t="s">
        <v>181</v>
      </c>
      <c r="D264" s="322" t="s">
        <v>141</v>
      </c>
      <c r="E264" s="322" t="s">
        <v>432</v>
      </c>
      <c r="F264" s="322" t="s">
        <v>240</v>
      </c>
      <c r="G264" s="322" t="s">
        <v>154</v>
      </c>
      <c r="H264" s="323">
        <f>H265</f>
        <v>5000</v>
      </c>
      <c r="I264" s="316">
        <f t="shared" si="35"/>
        <v>5</v>
      </c>
      <c r="J264" s="316">
        <f t="shared" si="46"/>
        <v>0</v>
      </c>
      <c r="K264" s="317">
        <f>K265</f>
        <v>0</v>
      </c>
      <c r="L264" s="317">
        <f>L265</f>
        <v>0</v>
      </c>
      <c r="M264" s="317">
        <f t="shared" si="38"/>
        <v>0</v>
      </c>
    </row>
    <row r="265" spans="1:13" ht="15.75" hidden="1">
      <c r="A265" s="321" t="s">
        <v>161</v>
      </c>
      <c r="B265" s="322" t="s">
        <v>178</v>
      </c>
      <c r="C265" s="322" t="s">
        <v>181</v>
      </c>
      <c r="D265" s="322" t="s">
        <v>141</v>
      </c>
      <c r="E265" s="322" t="s">
        <v>432</v>
      </c>
      <c r="F265" s="322" t="s">
        <v>240</v>
      </c>
      <c r="G265" s="322" t="s">
        <v>162</v>
      </c>
      <c r="H265" s="323">
        <v>5000</v>
      </c>
      <c r="I265" s="316">
        <f t="shared" si="35"/>
        <v>5</v>
      </c>
      <c r="J265" s="316">
        <f t="shared" si="46"/>
        <v>0</v>
      </c>
      <c r="K265" s="317">
        <v>0</v>
      </c>
      <c r="L265" s="317">
        <v>0</v>
      </c>
      <c r="M265" s="317">
        <f t="shared" si="38"/>
        <v>0</v>
      </c>
    </row>
    <row r="266" spans="1:13" ht="15.75" hidden="1">
      <c r="A266" s="321" t="s">
        <v>73</v>
      </c>
      <c r="B266" s="322" t="s">
        <v>178</v>
      </c>
      <c r="C266" s="322" t="s">
        <v>181</v>
      </c>
      <c r="D266" s="322" t="s">
        <v>141</v>
      </c>
      <c r="E266" s="322" t="s">
        <v>432</v>
      </c>
      <c r="F266" s="322" t="s">
        <v>240</v>
      </c>
      <c r="G266" s="322" t="s">
        <v>165</v>
      </c>
      <c r="H266" s="323">
        <f>H267</f>
        <v>10000</v>
      </c>
      <c r="I266" s="316">
        <f aca="true" t="shared" si="47" ref="I266:I272">H266/1000</f>
        <v>10</v>
      </c>
      <c r="J266" s="316"/>
      <c r="K266" s="317">
        <f>K267</f>
        <v>0</v>
      </c>
      <c r="L266" s="317">
        <f>L267</f>
        <v>0</v>
      </c>
      <c r="M266" s="317">
        <f t="shared" si="38"/>
        <v>0</v>
      </c>
    </row>
    <row r="267" spans="1:13" ht="15.75" hidden="1">
      <c r="A267" s="321" t="s">
        <v>168</v>
      </c>
      <c r="B267" s="322" t="s">
        <v>178</v>
      </c>
      <c r="C267" s="322" t="s">
        <v>181</v>
      </c>
      <c r="D267" s="322" t="s">
        <v>141</v>
      </c>
      <c r="E267" s="322" t="s">
        <v>432</v>
      </c>
      <c r="F267" s="322" t="s">
        <v>240</v>
      </c>
      <c r="G267" s="322" t="s">
        <v>169</v>
      </c>
      <c r="H267" s="323">
        <f>H268</f>
        <v>10000</v>
      </c>
      <c r="I267" s="316">
        <f t="shared" si="47"/>
        <v>10</v>
      </c>
      <c r="J267" s="316"/>
      <c r="K267" s="317">
        <f>K268</f>
        <v>0</v>
      </c>
      <c r="L267" s="317">
        <f>L268</f>
        <v>0</v>
      </c>
      <c r="M267" s="317">
        <f t="shared" si="38"/>
        <v>0</v>
      </c>
    </row>
    <row r="268" spans="1:13" ht="15.75" hidden="1">
      <c r="A268" s="328" t="s">
        <v>316</v>
      </c>
      <c r="B268" s="322" t="s">
        <v>178</v>
      </c>
      <c r="C268" s="322" t="s">
        <v>181</v>
      </c>
      <c r="D268" s="322" t="s">
        <v>141</v>
      </c>
      <c r="E268" s="322" t="s">
        <v>432</v>
      </c>
      <c r="F268" s="322" t="s">
        <v>240</v>
      </c>
      <c r="G268" s="322" t="s">
        <v>304</v>
      </c>
      <c r="H268" s="323">
        <v>10000</v>
      </c>
      <c r="I268" s="316">
        <f t="shared" si="47"/>
        <v>10</v>
      </c>
      <c r="J268" s="316"/>
      <c r="K268" s="317">
        <v>0</v>
      </c>
      <c r="L268" s="317">
        <v>0</v>
      </c>
      <c r="M268" s="317">
        <f t="shared" si="38"/>
        <v>0</v>
      </c>
    </row>
    <row r="269" spans="1:13" ht="15.75" hidden="1">
      <c r="A269" s="336" t="s">
        <v>402</v>
      </c>
      <c r="B269" s="322" t="s">
        <v>178</v>
      </c>
      <c r="C269" s="322" t="s">
        <v>181</v>
      </c>
      <c r="D269" s="322" t="s">
        <v>141</v>
      </c>
      <c r="E269" s="322" t="s">
        <v>432</v>
      </c>
      <c r="F269" s="322" t="s">
        <v>400</v>
      </c>
      <c r="G269" s="322" t="s">
        <v>158</v>
      </c>
      <c r="H269" s="323">
        <v>53400</v>
      </c>
      <c r="I269" s="316">
        <f>H269/1000</f>
        <v>53.4</v>
      </c>
      <c r="J269" s="316"/>
      <c r="K269" s="317"/>
      <c r="L269" s="317"/>
      <c r="M269" s="317">
        <f t="shared" si="38"/>
        <v>0</v>
      </c>
    </row>
    <row r="270" spans="1:13" ht="39">
      <c r="A270" s="321" t="s">
        <v>435</v>
      </c>
      <c r="B270" s="322" t="s">
        <v>178</v>
      </c>
      <c r="C270" s="322" t="s">
        <v>181</v>
      </c>
      <c r="D270" s="322" t="s">
        <v>141</v>
      </c>
      <c r="E270" s="322" t="s">
        <v>436</v>
      </c>
      <c r="F270" s="322"/>
      <c r="G270" s="322"/>
      <c r="H270" s="323">
        <f aca="true" t="shared" si="48" ref="H270:H278">H271</f>
        <v>124600</v>
      </c>
      <c r="I270" s="316">
        <f t="shared" si="47"/>
        <v>124.6</v>
      </c>
      <c r="J270" s="316">
        <f aca="true" t="shared" si="49" ref="J270:J300">K270/1000</f>
        <v>124.6</v>
      </c>
      <c r="K270" s="317">
        <f aca="true" t="shared" si="50" ref="K270:L273">K271</f>
        <v>124600</v>
      </c>
      <c r="L270" s="317">
        <f t="shared" si="50"/>
        <v>0</v>
      </c>
      <c r="M270" s="317">
        <f t="shared" si="38"/>
        <v>100</v>
      </c>
    </row>
    <row r="271" spans="1:13" ht="39">
      <c r="A271" s="321" t="s">
        <v>437</v>
      </c>
      <c r="B271" s="322" t="s">
        <v>178</v>
      </c>
      <c r="C271" s="322" t="s">
        <v>181</v>
      </c>
      <c r="D271" s="322" t="s">
        <v>141</v>
      </c>
      <c r="E271" s="322" t="s">
        <v>438</v>
      </c>
      <c r="F271" s="322"/>
      <c r="G271" s="322"/>
      <c r="H271" s="323">
        <f t="shared" si="48"/>
        <v>124600</v>
      </c>
      <c r="I271" s="316">
        <f t="shared" si="47"/>
        <v>124.6</v>
      </c>
      <c r="J271" s="316">
        <f>K271/1000</f>
        <v>124.6</v>
      </c>
      <c r="K271" s="317">
        <f t="shared" si="50"/>
        <v>124600</v>
      </c>
      <c r="L271" s="317">
        <f t="shared" si="50"/>
        <v>0</v>
      </c>
      <c r="M271" s="317">
        <f t="shared" si="38"/>
        <v>100</v>
      </c>
    </row>
    <row r="272" spans="1:13" ht="29.25" customHeight="1">
      <c r="A272" s="363" t="s">
        <v>439</v>
      </c>
      <c r="B272" s="322" t="s">
        <v>178</v>
      </c>
      <c r="C272" s="322" t="s">
        <v>181</v>
      </c>
      <c r="D272" s="322" t="s">
        <v>141</v>
      </c>
      <c r="E272" s="322" t="s">
        <v>440</v>
      </c>
      <c r="F272" s="322"/>
      <c r="G272" s="322"/>
      <c r="H272" s="323">
        <f t="shared" si="48"/>
        <v>124600</v>
      </c>
      <c r="I272" s="316">
        <f t="shared" si="47"/>
        <v>124.6</v>
      </c>
      <c r="J272" s="316">
        <f t="shared" si="49"/>
        <v>124.6</v>
      </c>
      <c r="K272" s="317">
        <f t="shared" si="50"/>
        <v>124600</v>
      </c>
      <c r="L272" s="317">
        <f t="shared" si="50"/>
        <v>0</v>
      </c>
      <c r="M272" s="317">
        <f t="shared" si="38"/>
        <v>100</v>
      </c>
    </row>
    <row r="273" spans="1:13" ht="26.25">
      <c r="A273" s="321" t="s">
        <v>441</v>
      </c>
      <c r="B273" s="322"/>
      <c r="C273" s="322" t="s">
        <v>181</v>
      </c>
      <c r="D273" s="322" t="s">
        <v>141</v>
      </c>
      <c r="E273" s="322" t="s">
        <v>442</v>
      </c>
      <c r="F273" s="322"/>
      <c r="G273" s="322"/>
      <c r="H273" s="323">
        <f t="shared" si="48"/>
        <v>124600</v>
      </c>
      <c r="I273" s="316">
        <f>H273/1000</f>
        <v>124.6</v>
      </c>
      <c r="J273" s="316">
        <f t="shared" si="49"/>
        <v>124.6</v>
      </c>
      <c r="K273" s="317">
        <f t="shared" si="50"/>
        <v>124600</v>
      </c>
      <c r="L273" s="317">
        <f t="shared" si="50"/>
        <v>0</v>
      </c>
      <c r="M273" s="317">
        <f aca="true" t="shared" si="51" ref="M273:M336">J273/I273*100</f>
        <v>100</v>
      </c>
    </row>
    <row r="274" spans="1:13" ht="26.25">
      <c r="A274" s="321" t="s">
        <v>212</v>
      </c>
      <c r="B274" s="322" t="s">
        <v>178</v>
      </c>
      <c r="C274" s="322" t="s">
        <v>181</v>
      </c>
      <c r="D274" s="322" t="s">
        <v>141</v>
      </c>
      <c r="E274" s="322" t="s">
        <v>442</v>
      </c>
      <c r="F274" s="322" t="s">
        <v>142</v>
      </c>
      <c r="G274" s="322"/>
      <c r="H274" s="323">
        <f t="shared" si="48"/>
        <v>124600</v>
      </c>
      <c r="I274" s="316">
        <f aca="true" t="shared" si="52" ref="I274:I279">H274/1000</f>
        <v>124.6</v>
      </c>
      <c r="J274" s="316">
        <f t="shared" si="49"/>
        <v>124.6</v>
      </c>
      <c r="K274" s="317">
        <v>124600</v>
      </c>
      <c r="L274" s="317">
        <f>L275</f>
        <v>0</v>
      </c>
      <c r="M274" s="317">
        <f t="shared" si="51"/>
        <v>100</v>
      </c>
    </row>
    <row r="275" spans="1:13" ht="26.25" hidden="1">
      <c r="A275" s="321" t="s">
        <v>237</v>
      </c>
      <c r="B275" s="322" t="s">
        <v>178</v>
      </c>
      <c r="C275" s="322" t="s">
        <v>181</v>
      </c>
      <c r="D275" s="322" t="s">
        <v>141</v>
      </c>
      <c r="E275" s="322" t="s">
        <v>442</v>
      </c>
      <c r="F275" s="322" t="s">
        <v>238</v>
      </c>
      <c r="G275" s="319"/>
      <c r="H275" s="323">
        <f t="shared" si="48"/>
        <v>124600</v>
      </c>
      <c r="I275" s="316">
        <f t="shared" si="52"/>
        <v>124.6</v>
      </c>
      <c r="J275" s="316">
        <f t="shared" si="49"/>
        <v>0</v>
      </c>
      <c r="K275" s="317"/>
      <c r="L275" s="317"/>
      <c r="M275" s="317">
        <f t="shared" si="51"/>
        <v>0</v>
      </c>
    </row>
    <row r="276" spans="1:13" ht="26.25" hidden="1">
      <c r="A276" s="110" t="s">
        <v>336</v>
      </c>
      <c r="B276" s="322" t="s">
        <v>178</v>
      </c>
      <c r="C276" s="322" t="s">
        <v>181</v>
      </c>
      <c r="D276" s="322" t="s">
        <v>141</v>
      </c>
      <c r="E276" s="322" t="s">
        <v>442</v>
      </c>
      <c r="F276" s="322" t="s">
        <v>240</v>
      </c>
      <c r="G276" s="319"/>
      <c r="H276" s="323">
        <f t="shared" si="48"/>
        <v>124600</v>
      </c>
      <c r="I276" s="316">
        <f t="shared" si="52"/>
        <v>124.6</v>
      </c>
      <c r="J276" s="316">
        <f t="shared" si="49"/>
        <v>0</v>
      </c>
      <c r="K276" s="317"/>
      <c r="L276" s="317"/>
      <c r="M276" s="317">
        <f t="shared" si="51"/>
        <v>0</v>
      </c>
    </row>
    <row r="277" spans="1:13" ht="15.75" hidden="1">
      <c r="A277" s="321" t="s">
        <v>71</v>
      </c>
      <c r="B277" s="322" t="s">
        <v>178</v>
      </c>
      <c r="C277" s="322" t="s">
        <v>181</v>
      </c>
      <c r="D277" s="322" t="s">
        <v>141</v>
      </c>
      <c r="E277" s="322" t="s">
        <v>442</v>
      </c>
      <c r="F277" s="322" t="s">
        <v>240</v>
      </c>
      <c r="G277" s="322" t="s">
        <v>142</v>
      </c>
      <c r="H277" s="323">
        <f t="shared" si="48"/>
        <v>124600</v>
      </c>
      <c r="I277" s="316">
        <f t="shared" si="52"/>
        <v>124.6</v>
      </c>
      <c r="J277" s="316">
        <f t="shared" si="49"/>
        <v>0</v>
      </c>
      <c r="K277" s="317"/>
      <c r="L277" s="317"/>
      <c r="M277" s="317">
        <f t="shared" si="51"/>
        <v>0</v>
      </c>
    </row>
    <row r="278" spans="1:13" ht="15.75" hidden="1">
      <c r="A278" s="321" t="s">
        <v>153</v>
      </c>
      <c r="B278" s="322" t="s">
        <v>178</v>
      </c>
      <c r="C278" s="322" t="s">
        <v>181</v>
      </c>
      <c r="D278" s="322" t="s">
        <v>141</v>
      </c>
      <c r="E278" s="322" t="s">
        <v>442</v>
      </c>
      <c r="F278" s="322" t="s">
        <v>240</v>
      </c>
      <c r="G278" s="322" t="s">
        <v>154</v>
      </c>
      <c r="H278" s="323">
        <f t="shared" si="48"/>
        <v>124600</v>
      </c>
      <c r="I278" s="316">
        <f t="shared" si="52"/>
        <v>124.6</v>
      </c>
      <c r="J278" s="316">
        <f t="shared" si="49"/>
        <v>0</v>
      </c>
      <c r="K278" s="317"/>
      <c r="L278" s="317"/>
      <c r="M278" s="317">
        <f t="shared" si="51"/>
        <v>0</v>
      </c>
    </row>
    <row r="279" spans="1:13" ht="15.75" hidden="1">
      <c r="A279" s="321" t="s">
        <v>161</v>
      </c>
      <c r="B279" s="322" t="s">
        <v>178</v>
      </c>
      <c r="C279" s="322" t="s">
        <v>181</v>
      </c>
      <c r="D279" s="322" t="s">
        <v>141</v>
      </c>
      <c r="E279" s="322" t="s">
        <v>442</v>
      </c>
      <c r="F279" s="322" t="s">
        <v>240</v>
      </c>
      <c r="G279" s="322" t="s">
        <v>162</v>
      </c>
      <c r="H279" s="323">
        <v>124600</v>
      </c>
      <c r="I279" s="316">
        <f t="shared" si="52"/>
        <v>124.6</v>
      </c>
      <c r="J279" s="316">
        <f t="shared" si="49"/>
        <v>0</v>
      </c>
      <c r="K279" s="317"/>
      <c r="L279" s="317"/>
      <c r="M279" s="317">
        <f t="shared" si="51"/>
        <v>0</v>
      </c>
    </row>
    <row r="280" spans="1:13" ht="64.5">
      <c r="A280" s="336" t="s">
        <v>329</v>
      </c>
      <c r="B280" s="322" t="s">
        <v>178</v>
      </c>
      <c r="C280" s="322" t="s">
        <v>181</v>
      </c>
      <c r="D280" s="322" t="s">
        <v>141</v>
      </c>
      <c r="E280" s="353">
        <v>8600000000</v>
      </c>
      <c r="F280" s="322"/>
      <c r="G280" s="322"/>
      <c r="H280" s="323">
        <f>H281</f>
        <v>3000</v>
      </c>
      <c r="I280" s="316">
        <f>I281</f>
        <v>3</v>
      </c>
      <c r="J280" s="316">
        <f t="shared" si="49"/>
        <v>0</v>
      </c>
      <c r="K280" s="317">
        <f aca="true" t="shared" si="53" ref="K280:L287">K281</f>
        <v>0</v>
      </c>
      <c r="L280" s="317">
        <f t="shared" si="53"/>
        <v>0</v>
      </c>
      <c r="M280" s="317">
        <f t="shared" si="51"/>
        <v>0</v>
      </c>
    </row>
    <row r="281" spans="1:13" ht="15.75">
      <c r="A281" s="336" t="s">
        <v>318</v>
      </c>
      <c r="B281" s="322" t="s">
        <v>178</v>
      </c>
      <c r="C281" s="322" t="s">
        <v>181</v>
      </c>
      <c r="D281" s="322" t="s">
        <v>141</v>
      </c>
      <c r="E281" s="353">
        <v>8600100000</v>
      </c>
      <c r="F281" s="322"/>
      <c r="G281" s="322"/>
      <c r="H281" s="323">
        <f>H282</f>
        <v>3000</v>
      </c>
      <c r="I281" s="316">
        <f>I282</f>
        <v>3</v>
      </c>
      <c r="J281" s="316">
        <f t="shared" si="49"/>
        <v>0</v>
      </c>
      <c r="K281" s="317">
        <f t="shared" si="53"/>
        <v>0</v>
      </c>
      <c r="L281" s="317">
        <f t="shared" si="53"/>
        <v>0</v>
      </c>
      <c r="M281" s="317">
        <f t="shared" si="51"/>
        <v>0</v>
      </c>
    </row>
    <row r="282" spans="1:13" ht="64.5" customHeight="1">
      <c r="A282" s="110" t="s">
        <v>343</v>
      </c>
      <c r="B282" s="348">
        <v>950</v>
      </c>
      <c r="C282" s="322" t="s">
        <v>181</v>
      </c>
      <c r="D282" s="322" t="s">
        <v>141</v>
      </c>
      <c r="E282" s="353">
        <v>8600107008</v>
      </c>
      <c r="F282" s="351"/>
      <c r="G282" s="322"/>
      <c r="H282" s="358">
        <f aca="true" t="shared" si="54" ref="H282:H287">H283</f>
        <v>3000</v>
      </c>
      <c r="I282" s="364">
        <f aca="true" t="shared" si="55" ref="I282:I323">H282/1000</f>
        <v>3</v>
      </c>
      <c r="J282" s="316">
        <f t="shared" si="49"/>
        <v>0</v>
      </c>
      <c r="K282" s="316">
        <f t="shared" si="53"/>
        <v>0</v>
      </c>
      <c r="L282" s="316">
        <f t="shared" si="53"/>
        <v>0</v>
      </c>
      <c r="M282" s="317">
        <f t="shared" si="51"/>
        <v>0</v>
      </c>
    </row>
    <row r="283" spans="1:13" ht="26.25">
      <c r="A283" s="336" t="s">
        <v>212</v>
      </c>
      <c r="B283" s="348">
        <v>950</v>
      </c>
      <c r="C283" s="322" t="s">
        <v>181</v>
      </c>
      <c r="D283" s="322" t="s">
        <v>141</v>
      </c>
      <c r="E283" s="353">
        <v>8600107008</v>
      </c>
      <c r="F283" s="351" t="s">
        <v>142</v>
      </c>
      <c r="G283" s="322"/>
      <c r="H283" s="358">
        <f t="shared" si="54"/>
        <v>3000</v>
      </c>
      <c r="I283" s="316">
        <f t="shared" si="55"/>
        <v>3</v>
      </c>
      <c r="J283" s="316">
        <f t="shared" si="49"/>
        <v>0</v>
      </c>
      <c r="K283" s="316">
        <f t="shared" si="53"/>
        <v>0</v>
      </c>
      <c r="L283" s="316">
        <f t="shared" si="53"/>
        <v>0</v>
      </c>
      <c r="M283" s="317">
        <f t="shared" si="51"/>
        <v>0</v>
      </c>
    </row>
    <row r="284" spans="1:13" ht="26.25" hidden="1">
      <c r="A284" s="321" t="s">
        <v>237</v>
      </c>
      <c r="B284" s="348">
        <v>950</v>
      </c>
      <c r="C284" s="322" t="s">
        <v>181</v>
      </c>
      <c r="D284" s="322" t="s">
        <v>141</v>
      </c>
      <c r="E284" s="353">
        <v>8600107008</v>
      </c>
      <c r="F284" s="322" t="s">
        <v>238</v>
      </c>
      <c r="G284" s="322"/>
      <c r="H284" s="358">
        <f t="shared" si="54"/>
        <v>3000</v>
      </c>
      <c r="I284" s="316">
        <f t="shared" si="55"/>
        <v>3</v>
      </c>
      <c r="J284" s="316">
        <f t="shared" si="49"/>
        <v>0</v>
      </c>
      <c r="K284" s="316">
        <f t="shared" si="53"/>
        <v>0</v>
      </c>
      <c r="L284" s="316">
        <f t="shared" si="53"/>
        <v>0</v>
      </c>
      <c r="M284" s="317">
        <f t="shared" si="51"/>
        <v>0</v>
      </c>
    </row>
    <row r="285" spans="1:13" ht="26.25" hidden="1">
      <c r="A285" s="321" t="s">
        <v>239</v>
      </c>
      <c r="B285" s="348">
        <v>950</v>
      </c>
      <c r="C285" s="322" t="s">
        <v>181</v>
      </c>
      <c r="D285" s="322" t="s">
        <v>141</v>
      </c>
      <c r="E285" s="353">
        <v>8600107008</v>
      </c>
      <c r="F285" s="322" t="s">
        <v>240</v>
      </c>
      <c r="G285" s="322"/>
      <c r="H285" s="358">
        <f t="shared" si="54"/>
        <v>3000</v>
      </c>
      <c r="I285" s="316">
        <f t="shared" si="55"/>
        <v>3</v>
      </c>
      <c r="J285" s="316">
        <f t="shared" si="49"/>
        <v>0</v>
      </c>
      <c r="K285" s="316">
        <f t="shared" si="53"/>
        <v>0</v>
      </c>
      <c r="L285" s="316">
        <f t="shared" si="53"/>
        <v>0</v>
      </c>
      <c r="M285" s="317">
        <f t="shared" si="51"/>
        <v>0</v>
      </c>
    </row>
    <row r="286" spans="1:13" ht="15.75" hidden="1">
      <c r="A286" s="321" t="s">
        <v>71</v>
      </c>
      <c r="B286" s="348">
        <v>950</v>
      </c>
      <c r="C286" s="322" t="s">
        <v>181</v>
      </c>
      <c r="D286" s="322" t="s">
        <v>141</v>
      </c>
      <c r="E286" s="353">
        <v>8600107008</v>
      </c>
      <c r="F286" s="322" t="s">
        <v>240</v>
      </c>
      <c r="G286" s="322" t="s">
        <v>142</v>
      </c>
      <c r="H286" s="358">
        <f t="shared" si="54"/>
        <v>3000</v>
      </c>
      <c r="I286" s="316">
        <f t="shared" si="55"/>
        <v>3</v>
      </c>
      <c r="J286" s="316">
        <f t="shared" si="49"/>
        <v>0</v>
      </c>
      <c r="K286" s="316">
        <f t="shared" si="53"/>
        <v>0</v>
      </c>
      <c r="L286" s="316">
        <f t="shared" si="53"/>
        <v>0</v>
      </c>
      <c r="M286" s="317">
        <f t="shared" si="51"/>
        <v>0</v>
      </c>
    </row>
    <row r="287" spans="1:13" ht="15.75" hidden="1">
      <c r="A287" s="321" t="s">
        <v>153</v>
      </c>
      <c r="B287" s="348">
        <v>950</v>
      </c>
      <c r="C287" s="322" t="s">
        <v>181</v>
      </c>
      <c r="D287" s="322" t="s">
        <v>141</v>
      </c>
      <c r="E287" s="353">
        <v>8600107008</v>
      </c>
      <c r="F287" s="322" t="s">
        <v>240</v>
      </c>
      <c r="G287" s="322" t="s">
        <v>154</v>
      </c>
      <c r="H287" s="358">
        <f t="shared" si="54"/>
        <v>3000</v>
      </c>
      <c r="I287" s="316">
        <f t="shared" si="55"/>
        <v>3</v>
      </c>
      <c r="J287" s="316">
        <f t="shared" si="49"/>
        <v>0</v>
      </c>
      <c r="K287" s="316">
        <f t="shared" si="53"/>
        <v>0</v>
      </c>
      <c r="L287" s="316">
        <f t="shared" si="53"/>
        <v>0</v>
      </c>
      <c r="M287" s="317">
        <f t="shared" si="51"/>
        <v>0</v>
      </c>
    </row>
    <row r="288" spans="1:13" ht="15.75" hidden="1">
      <c r="A288" s="321" t="s">
        <v>159</v>
      </c>
      <c r="B288" s="348">
        <v>950</v>
      </c>
      <c r="C288" s="322" t="s">
        <v>181</v>
      </c>
      <c r="D288" s="322" t="s">
        <v>141</v>
      </c>
      <c r="E288" s="353">
        <v>8600107008</v>
      </c>
      <c r="F288" s="322" t="s">
        <v>240</v>
      </c>
      <c r="G288" s="322" t="s">
        <v>160</v>
      </c>
      <c r="H288" s="358">
        <v>3000</v>
      </c>
      <c r="I288" s="316">
        <f t="shared" si="55"/>
        <v>3</v>
      </c>
      <c r="J288" s="316">
        <f t="shared" si="49"/>
        <v>0</v>
      </c>
      <c r="K288" s="316">
        <v>0</v>
      </c>
      <c r="L288" s="316">
        <v>0</v>
      </c>
      <c r="M288" s="317">
        <f t="shared" si="51"/>
        <v>0</v>
      </c>
    </row>
    <row r="289" spans="1:13" ht="15.75" hidden="1">
      <c r="A289" s="365" t="s">
        <v>405</v>
      </c>
      <c r="B289" s="366" t="s">
        <v>178</v>
      </c>
      <c r="C289" s="322" t="s">
        <v>181</v>
      </c>
      <c r="D289" s="322" t="s">
        <v>141</v>
      </c>
      <c r="E289" s="359" t="s">
        <v>408</v>
      </c>
      <c r="F289" s="322"/>
      <c r="G289" s="322"/>
      <c r="H289" s="323">
        <f>H290</f>
        <v>0</v>
      </c>
      <c r="I289" s="316">
        <f t="shared" si="55"/>
        <v>0</v>
      </c>
      <c r="J289" s="316">
        <f t="shared" si="49"/>
        <v>225</v>
      </c>
      <c r="K289" s="317">
        <f>K290</f>
        <v>225000</v>
      </c>
      <c r="L289" s="316"/>
      <c r="M289" s="317" t="e">
        <f t="shared" si="51"/>
        <v>#DIV/0!</v>
      </c>
    </row>
    <row r="290" spans="1:13" ht="38.25" hidden="1">
      <c r="A290" s="365" t="s">
        <v>407</v>
      </c>
      <c r="B290" s="366" t="s">
        <v>178</v>
      </c>
      <c r="C290" s="322" t="s">
        <v>181</v>
      </c>
      <c r="D290" s="322" t="s">
        <v>141</v>
      </c>
      <c r="E290" s="359" t="s">
        <v>409</v>
      </c>
      <c r="F290" s="322"/>
      <c r="G290" s="322"/>
      <c r="H290" s="323">
        <f>H291</f>
        <v>0</v>
      </c>
      <c r="I290" s="316">
        <f t="shared" si="55"/>
        <v>0</v>
      </c>
      <c r="J290" s="316">
        <f t="shared" si="49"/>
        <v>225</v>
      </c>
      <c r="K290" s="317">
        <f>K291</f>
        <v>225000</v>
      </c>
      <c r="L290" s="316"/>
      <c r="M290" s="317" t="e">
        <f t="shared" si="51"/>
        <v>#DIV/0!</v>
      </c>
    </row>
    <row r="291" spans="1:13" ht="25.5" hidden="1">
      <c r="A291" s="365" t="s">
        <v>476</v>
      </c>
      <c r="B291" s="366" t="s">
        <v>178</v>
      </c>
      <c r="C291" s="322" t="s">
        <v>181</v>
      </c>
      <c r="D291" s="322" t="s">
        <v>141</v>
      </c>
      <c r="E291" s="359" t="s">
        <v>458</v>
      </c>
      <c r="F291" s="322"/>
      <c r="G291" s="322"/>
      <c r="H291" s="323">
        <f>H292</f>
        <v>0</v>
      </c>
      <c r="I291" s="316">
        <f t="shared" si="55"/>
        <v>0</v>
      </c>
      <c r="J291" s="316">
        <f t="shared" si="49"/>
        <v>225</v>
      </c>
      <c r="K291" s="317">
        <f>K292</f>
        <v>225000</v>
      </c>
      <c r="L291" s="316"/>
      <c r="M291" s="317" t="e">
        <f t="shared" si="51"/>
        <v>#DIV/0!</v>
      </c>
    </row>
    <row r="292" spans="1:13" ht="25.5" hidden="1">
      <c r="A292" s="367" t="s">
        <v>283</v>
      </c>
      <c r="B292" s="366" t="s">
        <v>178</v>
      </c>
      <c r="C292" s="322" t="s">
        <v>181</v>
      </c>
      <c r="D292" s="322" t="s">
        <v>141</v>
      </c>
      <c r="E292" s="359" t="s">
        <v>458</v>
      </c>
      <c r="F292" s="322" t="s">
        <v>142</v>
      </c>
      <c r="G292" s="322"/>
      <c r="H292" s="323">
        <f>H293</f>
        <v>0</v>
      </c>
      <c r="I292" s="316">
        <f t="shared" si="55"/>
        <v>0</v>
      </c>
      <c r="J292" s="316">
        <f t="shared" si="49"/>
        <v>225</v>
      </c>
      <c r="K292" s="317">
        <f>K293</f>
        <v>225000</v>
      </c>
      <c r="L292" s="317">
        <f>L293</f>
        <v>0</v>
      </c>
      <c r="M292" s="317" t="e">
        <f t="shared" si="51"/>
        <v>#DIV/0!</v>
      </c>
    </row>
    <row r="293" spans="1:13" ht="26.25" hidden="1">
      <c r="A293" s="321" t="s">
        <v>237</v>
      </c>
      <c r="B293" s="359" t="s">
        <v>178</v>
      </c>
      <c r="C293" s="322" t="s">
        <v>181</v>
      </c>
      <c r="D293" s="322" t="s">
        <v>141</v>
      </c>
      <c r="E293" s="359" t="s">
        <v>458</v>
      </c>
      <c r="F293" s="322" t="s">
        <v>238</v>
      </c>
      <c r="G293" s="322"/>
      <c r="H293" s="323">
        <f>H294</f>
        <v>0</v>
      </c>
      <c r="I293" s="316">
        <f t="shared" si="55"/>
        <v>0</v>
      </c>
      <c r="J293" s="316">
        <f t="shared" si="49"/>
        <v>225</v>
      </c>
      <c r="K293" s="317">
        <f>K294</f>
        <v>225000</v>
      </c>
      <c r="L293" s="316"/>
      <c r="M293" s="317" t="e">
        <f t="shared" si="51"/>
        <v>#DIV/0!</v>
      </c>
    </row>
    <row r="294" spans="1:13" ht="26.25" hidden="1">
      <c r="A294" s="321" t="s">
        <v>239</v>
      </c>
      <c r="B294" s="359" t="s">
        <v>178</v>
      </c>
      <c r="C294" s="322" t="s">
        <v>181</v>
      </c>
      <c r="D294" s="322" t="s">
        <v>141</v>
      </c>
      <c r="E294" s="359" t="s">
        <v>458</v>
      </c>
      <c r="F294" s="322" t="s">
        <v>240</v>
      </c>
      <c r="G294" s="322"/>
      <c r="H294" s="323">
        <f>H295+H299</f>
        <v>0</v>
      </c>
      <c r="I294" s="316">
        <f t="shared" si="55"/>
        <v>0</v>
      </c>
      <c r="J294" s="316">
        <f t="shared" si="49"/>
        <v>225</v>
      </c>
      <c r="K294" s="317">
        <f>K295+K299</f>
        <v>225000</v>
      </c>
      <c r="L294" s="316"/>
      <c r="M294" s="317" t="e">
        <f t="shared" si="51"/>
        <v>#DIV/0!</v>
      </c>
    </row>
    <row r="295" spans="1:13" ht="15.75" hidden="1">
      <c r="A295" s="321" t="s">
        <v>71</v>
      </c>
      <c r="B295" s="359" t="s">
        <v>178</v>
      </c>
      <c r="C295" s="322" t="s">
        <v>181</v>
      </c>
      <c r="D295" s="322" t="s">
        <v>141</v>
      </c>
      <c r="E295" s="359" t="s">
        <v>458</v>
      </c>
      <c r="F295" s="322" t="s">
        <v>240</v>
      </c>
      <c r="G295" s="322" t="s">
        <v>142</v>
      </c>
      <c r="H295" s="323">
        <f>H296+H298</f>
        <v>0</v>
      </c>
      <c r="I295" s="316">
        <f t="shared" si="55"/>
        <v>0</v>
      </c>
      <c r="J295" s="316">
        <f t="shared" si="49"/>
        <v>0</v>
      </c>
      <c r="K295" s="317">
        <f>K296+K298</f>
        <v>0</v>
      </c>
      <c r="L295" s="316"/>
      <c r="M295" s="317" t="e">
        <f t="shared" si="51"/>
        <v>#DIV/0!</v>
      </c>
    </row>
    <row r="296" spans="1:13" ht="15.75" hidden="1">
      <c r="A296" s="321" t="s">
        <v>153</v>
      </c>
      <c r="B296" s="359" t="s">
        <v>178</v>
      </c>
      <c r="C296" s="322" t="s">
        <v>181</v>
      </c>
      <c r="D296" s="322" t="s">
        <v>141</v>
      </c>
      <c r="E296" s="359" t="s">
        <v>458</v>
      </c>
      <c r="F296" s="322" t="s">
        <v>240</v>
      </c>
      <c r="G296" s="322" t="s">
        <v>154</v>
      </c>
      <c r="H296" s="323">
        <f>H297</f>
        <v>0</v>
      </c>
      <c r="I296" s="316">
        <f t="shared" si="55"/>
        <v>0</v>
      </c>
      <c r="J296" s="316">
        <f t="shared" si="49"/>
        <v>0</v>
      </c>
      <c r="K296" s="317">
        <f>K297</f>
        <v>0</v>
      </c>
      <c r="L296" s="316"/>
      <c r="M296" s="317" t="e">
        <f t="shared" si="51"/>
        <v>#DIV/0!</v>
      </c>
    </row>
    <row r="297" spans="1:13" ht="15.75" hidden="1">
      <c r="A297" s="321" t="s">
        <v>159</v>
      </c>
      <c r="B297" s="359" t="s">
        <v>178</v>
      </c>
      <c r="C297" s="322" t="s">
        <v>181</v>
      </c>
      <c r="D297" s="322" t="s">
        <v>141</v>
      </c>
      <c r="E297" s="359" t="s">
        <v>458</v>
      </c>
      <c r="F297" s="322" t="s">
        <v>240</v>
      </c>
      <c r="G297" s="322" t="s">
        <v>160</v>
      </c>
      <c r="H297" s="323">
        <v>0</v>
      </c>
      <c r="I297" s="316">
        <f t="shared" si="55"/>
        <v>0</v>
      </c>
      <c r="J297" s="316">
        <f t="shared" si="49"/>
        <v>0</v>
      </c>
      <c r="K297" s="317">
        <v>0</v>
      </c>
      <c r="L297" s="316"/>
      <c r="M297" s="317" t="e">
        <f t="shared" si="51"/>
        <v>#DIV/0!</v>
      </c>
    </row>
    <row r="298" spans="1:13" ht="15.75" hidden="1">
      <c r="A298" s="321" t="s">
        <v>161</v>
      </c>
      <c r="B298" s="359" t="s">
        <v>178</v>
      </c>
      <c r="C298" s="322" t="s">
        <v>181</v>
      </c>
      <c r="D298" s="322" t="s">
        <v>141</v>
      </c>
      <c r="E298" s="359" t="s">
        <v>458</v>
      </c>
      <c r="F298" s="322" t="s">
        <v>240</v>
      </c>
      <c r="G298" s="322" t="s">
        <v>162</v>
      </c>
      <c r="H298" s="323">
        <v>0</v>
      </c>
      <c r="I298" s="316"/>
      <c r="J298" s="316">
        <f t="shared" si="49"/>
        <v>0</v>
      </c>
      <c r="K298" s="317">
        <v>0</v>
      </c>
      <c r="L298" s="316"/>
      <c r="M298" s="317" t="e">
        <f t="shared" si="51"/>
        <v>#DIV/0!</v>
      </c>
    </row>
    <row r="299" spans="1:13" ht="15.75" hidden="1">
      <c r="A299" s="321" t="s">
        <v>73</v>
      </c>
      <c r="B299" s="359" t="s">
        <v>178</v>
      </c>
      <c r="C299" s="322" t="s">
        <v>181</v>
      </c>
      <c r="D299" s="322" t="s">
        <v>141</v>
      </c>
      <c r="E299" s="359" t="s">
        <v>458</v>
      </c>
      <c r="F299" s="322" t="s">
        <v>240</v>
      </c>
      <c r="G299" s="322" t="s">
        <v>165</v>
      </c>
      <c r="H299" s="323">
        <f>H300</f>
        <v>0</v>
      </c>
      <c r="I299" s="316">
        <f>H299/1000</f>
        <v>0</v>
      </c>
      <c r="J299" s="316">
        <f t="shared" si="49"/>
        <v>225</v>
      </c>
      <c r="K299" s="317">
        <f>K300</f>
        <v>225000</v>
      </c>
      <c r="L299" s="316"/>
      <c r="M299" s="317" t="e">
        <f t="shared" si="51"/>
        <v>#DIV/0!</v>
      </c>
    </row>
    <row r="300" spans="1:13" ht="15.75" hidden="1">
      <c r="A300" s="321" t="s">
        <v>321</v>
      </c>
      <c r="B300" s="359" t="s">
        <v>178</v>
      </c>
      <c r="C300" s="322" t="s">
        <v>181</v>
      </c>
      <c r="D300" s="322" t="s">
        <v>141</v>
      </c>
      <c r="E300" s="359" t="s">
        <v>458</v>
      </c>
      <c r="F300" s="322" t="s">
        <v>240</v>
      </c>
      <c r="G300" s="322" t="s">
        <v>167</v>
      </c>
      <c r="H300" s="323">
        <v>0</v>
      </c>
      <c r="I300" s="316">
        <f>H300/1000</f>
        <v>0</v>
      </c>
      <c r="J300" s="316">
        <f t="shared" si="49"/>
        <v>225</v>
      </c>
      <c r="K300" s="317">
        <v>225000</v>
      </c>
      <c r="L300" s="316"/>
      <c r="M300" s="317" t="e">
        <f t="shared" si="51"/>
        <v>#DIV/0!</v>
      </c>
    </row>
    <row r="301" spans="1:13" ht="15.75">
      <c r="A301" s="318" t="s">
        <v>184</v>
      </c>
      <c r="B301" s="319" t="s">
        <v>178</v>
      </c>
      <c r="C301" s="345">
        <v>5</v>
      </c>
      <c r="D301" s="345">
        <v>3</v>
      </c>
      <c r="E301" s="346"/>
      <c r="F301" s="319"/>
      <c r="G301" s="322"/>
      <c r="H301" s="320">
        <f>H302</f>
        <v>592041.67</v>
      </c>
      <c r="I301" s="326">
        <f t="shared" si="55"/>
        <v>592.0416700000001</v>
      </c>
      <c r="J301" s="326">
        <f>K301/1000</f>
        <v>575.89331</v>
      </c>
      <c r="K301" s="327">
        <f>K302</f>
        <v>575893.31</v>
      </c>
      <c r="L301" s="327">
        <f>L302</f>
        <v>414100</v>
      </c>
      <c r="M301" s="327">
        <f t="shared" si="51"/>
        <v>97.27242847619154</v>
      </c>
    </row>
    <row r="302" spans="1:13" ht="15.75">
      <c r="A302" s="329" t="s">
        <v>430</v>
      </c>
      <c r="B302" s="322" t="s">
        <v>178</v>
      </c>
      <c r="C302" s="349">
        <v>5</v>
      </c>
      <c r="D302" s="349">
        <v>3</v>
      </c>
      <c r="E302" s="353">
        <v>3500000000</v>
      </c>
      <c r="F302" s="322"/>
      <c r="G302" s="322"/>
      <c r="H302" s="323">
        <f>H303</f>
        <v>592041.67</v>
      </c>
      <c r="I302" s="316">
        <f t="shared" si="55"/>
        <v>592.0416700000001</v>
      </c>
      <c r="J302" s="316">
        <f aca="true" t="shared" si="56" ref="J302:J311">K302/1000</f>
        <v>575.89331</v>
      </c>
      <c r="K302" s="317">
        <f>K303</f>
        <v>575893.31</v>
      </c>
      <c r="L302" s="317">
        <f>L303</f>
        <v>414100</v>
      </c>
      <c r="M302" s="317">
        <f t="shared" si="51"/>
        <v>97.27242847619154</v>
      </c>
    </row>
    <row r="303" spans="1:13" ht="30" customHeight="1">
      <c r="A303" s="368" t="s">
        <v>443</v>
      </c>
      <c r="B303" s="322" t="s">
        <v>178</v>
      </c>
      <c r="C303" s="349">
        <v>5</v>
      </c>
      <c r="D303" s="349">
        <v>3</v>
      </c>
      <c r="E303" s="353">
        <v>3500300000</v>
      </c>
      <c r="F303" s="322"/>
      <c r="G303" s="322"/>
      <c r="H303" s="323">
        <f>H304+H311+H318</f>
        <v>592041.67</v>
      </c>
      <c r="I303" s="316">
        <f t="shared" si="55"/>
        <v>592.0416700000001</v>
      </c>
      <c r="J303" s="316">
        <f t="shared" si="56"/>
        <v>575.89331</v>
      </c>
      <c r="K303" s="317">
        <f>K304+K311+K318</f>
        <v>575893.31</v>
      </c>
      <c r="L303" s="317">
        <f>L304+L318+L332</f>
        <v>414100</v>
      </c>
      <c r="M303" s="317">
        <f t="shared" si="51"/>
        <v>97.27242847619154</v>
      </c>
    </row>
    <row r="304" spans="1:13" ht="15.75">
      <c r="A304" s="321" t="s">
        <v>444</v>
      </c>
      <c r="B304" s="322" t="s">
        <v>178</v>
      </c>
      <c r="C304" s="369">
        <v>5</v>
      </c>
      <c r="D304" s="369">
        <v>3</v>
      </c>
      <c r="E304" s="370">
        <v>3500312000</v>
      </c>
      <c r="F304" s="322"/>
      <c r="G304" s="323"/>
      <c r="H304" s="323">
        <f>H305</f>
        <v>40000</v>
      </c>
      <c r="I304" s="323">
        <f>I305</f>
        <v>40</v>
      </c>
      <c r="J304" s="316">
        <f t="shared" si="56"/>
        <v>28.51631</v>
      </c>
      <c r="K304" s="317">
        <f>K305</f>
        <v>28516.31</v>
      </c>
      <c r="L304" s="317">
        <f>L311</f>
        <v>0</v>
      </c>
      <c r="M304" s="317">
        <f t="shared" si="51"/>
        <v>71.29077500000001</v>
      </c>
    </row>
    <row r="305" spans="1:13" ht="25.5">
      <c r="A305" s="371" t="s">
        <v>283</v>
      </c>
      <c r="B305" s="372">
        <v>950</v>
      </c>
      <c r="C305" s="369">
        <v>5</v>
      </c>
      <c r="D305" s="369">
        <v>3</v>
      </c>
      <c r="E305" s="370">
        <v>3500312000</v>
      </c>
      <c r="F305" s="322" t="s">
        <v>142</v>
      </c>
      <c r="G305" s="323"/>
      <c r="H305" s="323">
        <f>H306</f>
        <v>40000</v>
      </c>
      <c r="I305" s="323">
        <v>40</v>
      </c>
      <c r="J305" s="316">
        <f t="shared" si="56"/>
        <v>28.51631</v>
      </c>
      <c r="K305" s="317">
        <v>28516.31</v>
      </c>
      <c r="L305" s="317"/>
      <c r="M305" s="317">
        <f t="shared" si="51"/>
        <v>71.29077500000001</v>
      </c>
    </row>
    <row r="306" spans="1:13" ht="26.25" hidden="1">
      <c r="A306" s="321" t="s">
        <v>237</v>
      </c>
      <c r="B306" s="372">
        <v>950</v>
      </c>
      <c r="C306" s="369">
        <v>5</v>
      </c>
      <c r="D306" s="369">
        <v>3</v>
      </c>
      <c r="E306" s="370">
        <v>3500312000</v>
      </c>
      <c r="F306" s="322" t="s">
        <v>238</v>
      </c>
      <c r="G306" s="323"/>
      <c r="H306" s="323">
        <f>H307</f>
        <v>40000</v>
      </c>
      <c r="I306" s="320"/>
      <c r="J306" s="316">
        <f t="shared" si="56"/>
        <v>28.51691</v>
      </c>
      <c r="K306" s="317">
        <f>K307</f>
        <v>28516.91</v>
      </c>
      <c r="L306" s="317"/>
      <c r="M306" s="317" t="e">
        <f t="shared" si="51"/>
        <v>#DIV/0!</v>
      </c>
    </row>
    <row r="307" spans="1:13" ht="26.25" hidden="1">
      <c r="A307" s="321" t="s">
        <v>239</v>
      </c>
      <c r="B307" s="372">
        <v>950</v>
      </c>
      <c r="C307" s="369">
        <v>5</v>
      </c>
      <c r="D307" s="369">
        <v>3</v>
      </c>
      <c r="E307" s="370">
        <v>3500312000</v>
      </c>
      <c r="F307" s="322" t="s">
        <v>240</v>
      </c>
      <c r="G307" s="323"/>
      <c r="H307" s="323">
        <f>H308</f>
        <v>40000</v>
      </c>
      <c r="I307" s="320"/>
      <c r="J307" s="316">
        <f t="shared" si="56"/>
        <v>28.51691</v>
      </c>
      <c r="K307" s="317">
        <f>K308</f>
        <v>28516.91</v>
      </c>
      <c r="L307" s="317"/>
      <c r="M307" s="317" t="e">
        <f t="shared" si="51"/>
        <v>#DIV/0!</v>
      </c>
    </row>
    <row r="308" spans="1:13" ht="15.75" hidden="1">
      <c r="A308" s="321" t="s">
        <v>71</v>
      </c>
      <c r="B308" s="372">
        <v>950</v>
      </c>
      <c r="C308" s="369">
        <v>5</v>
      </c>
      <c r="D308" s="369">
        <v>3</v>
      </c>
      <c r="E308" s="370">
        <v>3500312000</v>
      </c>
      <c r="F308" s="322" t="s">
        <v>240</v>
      </c>
      <c r="G308" s="322">
        <v>200</v>
      </c>
      <c r="H308" s="323">
        <f>H309</f>
        <v>40000</v>
      </c>
      <c r="I308" s="320"/>
      <c r="J308" s="316">
        <f t="shared" si="56"/>
        <v>28.51691</v>
      </c>
      <c r="K308" s="317">
        <f>K309</f>
        <v>28516.91</v>
      </c>
      <c r="L308" s="317"/>
      <c r="M308" s="317" t="e">
        <f t="shared" si="51"/>
        <v>#DIV/0!</v>
      </c>
    </row>
    <row r="309" spans="1:13" ht="15.75" hidden="1">
      <c r="A309" s="321" t="s">
        <v>153</v>
      </c>
      <c r="B309" s="372">
        <v>950</v>
      </c>
      <c r="C309" s="369">
        <v>5</v>
      </c>
      <c r="D309" s="369">
        <v>3</v>
      </c>
      <c r="E309" s="370">
        <v>3500312000</v>
      </c>
      <c r="F309" s="322" t="s">
        <v>240</v>
      </c>
      <c r="G309" s="322">
        <v>220</v>
      </c>
      <c r="H309" s="323">
        <f>H310</f>
        <v>40000</v>
      </c>
      <c r="I309" s="320"/>
      <c r="J309" s="316">
        <f t="shared" si="56"/>
        <v>28.51691</v>
      </c>
      <c r="K309" s="317">
        <f>K310</f>
        <v>28516.91</v>
      </c>
      <c r="L309" s="317"/>
      <c r="M309" s="317" t="e">
        <f t="shared" si="51"/>
        <v>#DIV/0!</v>
      </c>
    </row>
    <row r="310" spans="1:13" ht="15.75" hidden="1">
      <c r="A310" s="321" t="s">
        <v>161</v>
      </c>
      <c r="B310" s="372">
        <v>950</v>
      </c>
      <c r="C310" s="369">
        <v>5</v>
      </c>
      <c r="D310" s="369">
        <v>3</v>
      </c>
      <c r="E310" s="370">
        <v>3500312000</v>
      </c>
      <c r="F310" s="322" t="s">
        <v>240</v>
      </c>
      <c r="G310" s="322" t="s">
        <v>162</v>
      </c>
      <c r="H310" s="323">
        <v>40000</v>
      </c>
      <c r="I310" s="320"/>
      <c r="J310" s="316">
        <f t="shared" si="56"/>
        <v>28.51691</v>
      </c>
      <c r="K310" s="317">
        <v>28516.91</v>
      </c>
      <c r="L310" s="317"/>
      <c r="M310" s="317" t="e">
        <f t="shared" si="51"/>
        <v>#DIV/0!</v>
      </c>
    </row>
    <row r="311" spans="1:13" ht="17.25" customHeight="1">
      <c r="A311" s="373" t="s">
        <v>282</v>
      </c>
      <c r="B311" s="348">
        <v>950</v>
      </c>
      <c r="C311" s="349">
        <v>5</v>
      </c>
      <c r="D311" s="349">
        <v>3</v>
      </c>
      <c r="E311" s="353" t="s">
        <v>445</v>
      </c>
      <c r="F311" s="322"/>
      <c r="G311" s="322"/>
      <c r="H311" s="323">
        <f>H312</f>
        <v>547377</v>
      </c>
      <c r="I311" s="316">
        <f t="shared" si="55"/>
        <v>547.377</v>
      </c>
      <c r="J311" s="316">
        <f t="shared" si="56"/>
        <v>547.377</v>
      </c>
      <c r="K311" s="317">
        <f>K312</f>
        <v>547377</v>
      </c>
      <c r="L311" s="317">
        <f>L312</f>
        <v>0</v>
      </c>
      <c r="M311" s="317">
        <f t="shared" si="51"/>
        <v>100</v>
      </c>
    </row>
    <row r="312" spans="1:13" ht="25.5">
      <c r="A312" s="373" t="s">
        <v>283</v>
      </c>
      <c r="B312" s="348">
        <v>950</v>
      </c>
      <c r="C312" s="349">
        <v>5</v>
      </c>
      <c r="D312" s="349">
        <v>3</v>
      </c>
      <c r="E312" s="353" t="s">
        <v>445</v>
      </c>
      <c r="F312" s="322" t="s">
        <v>142</v>
      </c>
      <c r="G312" s="322"/>
      <c r="H312" s="323">
        <v>547377</v>
      </c>
      <c r="I312" s="316">
        <f t="shared" si="55"/>
        <v>547.377</v>
      </c>
      <c r="J312" s="316">
        <f>K312/1000</f>
        <v>547.377</v>
      </c>
      <c r="K312" s="317">
        <v>547377</v>
      </c>
      <c r="L312" s="317">
        <f>L313</f>
        <v>0</v>
      </c>
      <c r="M312" s="317">
        <f t="shared" si="51"/>
        <v>100</v>
      </c>
    </row>
    <row r="313" spans="1:13" ht="26.25" hidden="1">
      <c r="A313" s="321" t="s">
        <v>237</v>
      </c>
      <c r="B313" s="348">
        <v>950</v>
      </c>
      <c r="C313" s="349">
        <v>5</v>
      </c>
      <c r="D313" s="349">
        <v>3</v>
      </c>
      <c r="E313" s="353">
        <v>3500312000</v>
      </c>
      <c r="F313" s="322" t="s">
        <v>238</v>
      </c>
      <c r="G313" s="322"/>
      <c r="H313" s="323">
        <f>H314+H317</f>
        <v>40000</v>
      </c>
      <c r="I313" s="316">
        <f t="shared" si="55"/>
        <v>40</v>
      </c>
      <c r="J313" s="326"/>
      <c r="K313" s="327"/>
      <c r="L313" s="327"/>
      <c r="M313" s="317">
        <f t="shared" si="51"/>
        <v>0</v>
      </c>
    </row>
    <row r="314" spans="1:13" ht="26.25" hidden="1">
      <c r="A314" s="321" t="s">
        <v>239</v>
      </c>
      <c r="B314" s="348">
        <v>950</v>
      </c>
      <c r="C314" s="349">
        <v>5</v>
      </c>
      <c r="D314" s="349">
        <v>3</v>
      </c>
      <c r="E314" s="353">
        <v>3500312000</v>
      </c>
      <c r="F314" s="322" t="s">
        <v>240</v>
      </c>
      <c r="G314" s="322"/>
      <c r="H314" s="323">
        <f>H315</f>
        <v>0</v>
      </c>
      <c r="I314" s="316">
        <f t="shared" si="55"/>
        <v>0</v>
      </c>
      <c r="J314" s="326"/>
      <c r="K314" s="327"/>
      <c r="L314" s="327"/>
      <c r="M314" s="317" t="e">
        <f t="shared" si="51"/>
        <v>#DIV/0!</v>
      </c>
    </row>
    <row r="315" spans="1:13" ht="15.75" hidden="1">
      <c r="A315" s="321" t="s">
        <v>71</v>
      </c>
      <c r="B315" s="348">
        <v>950</v>
      </c>
      <c r="C315" s="349">
        <v>5</v>
      </c>
      <c r="D315" s="349">
        <v>3</v>
      </c>
      <c r="E315" s="353">
        <v>3500312000</v>
      </c>
      <c r="F315" s="322" t="s">
        <v>240</v>
      </c>
      <c r="G315" s="322" t="s">
        <v>142</v>
      </c>
      <c r="H315" s="323">
        <f>H316</f>
        <v>0</v>
      </c>
      <c r="I315" s="316">
        <f t="shared" si="55"/>
        <v>0</v>
      </c>
      <c r="J315" s="326"/>
      <c r="K315" s="327"/>
      <c r="L315" s="327"/>
      <c r="M315" s="317" t="e">
        <f t="shared" si="51"/>
        <v>#DIV/0!</v>
      </c>
    </row>
    <row r="316" spans="1:13" ht="15.75" hidden="1">
      <c r="A316" s="321" t="s">
        <v>153</v>
      </c>
      <c r="B316" s="348">
        <v>950</v>
      </c>
      <c r="C316" s="349">
        <v>5</v>
      </c>
      <c r="D316" s="349">
        <v>3</v>
      </c>
      <c r="E316" s="353">
        <v>3500312000</v>
      </c>
      <c r="F316" s="322" t="s">
        <v>240</v>
      </c>
      <c r="G316" s="322" t="s">
        <v>154</v>
      </c>
      <c r="H316" s="323">
        <v>0</v>
      </c>
      <c r="I316" s="316">
        <f t="shared" si="55"/>
        <v>0</v>
      </c>
      <c r="J316" s="326"/>
      <c r="K316" s="327"/>
      <c r="L316" s="327"/>
      <c r="M316" s="317" t="e">
        <f t="shared" si="51"/>
        <v>#DIV/0!</v>
      </c>
    </row>
    <row r="317" spans="1:13" ht="15.75" hidden="1">
      <c r="A317" s="321" t="s">
        <v>159</v>
      </c>
      <c r="B317" s="348">
        <v>950</v>
      </c>
      <c r="C317" s="349">
        <v>5</v>
      </c>
      <c r="D317" s="349">
        <v>3</v>
      </c>
      <c r="E317" s="353">
        <v>3500312000</v>
      </c>
      <c r="F317" s="322" t="s">
        <v>240</v>
      </c>
      <c r="G317" s="322" t="s">
        <v>162</v>
      </c>
      <c r="H317" s="323">
        <v>40000</v>
      </c>
      <c r="I317" s="316">
        <f t="shared" si="55"/>
        <v>40</v>
      </c>
      <c r="J317" s="326"/>
      <c r="K317" s="327"/>
      <c r="L317" s="327"/>
      <c r="M317" s="317">
        <f t="shared" si="51"/>
        <v>0</v>
      </c>
    </row>
    <row r="318" spans="1:13" ht="15.75">
      <c r="A318" s="336" t="s">
        <v>446</v>
      </c>
      <c r="B318" s="348">
        <v>950</v>
      </c>
      <c r="C318" s="349">
        <v>5</v>
      </c>
      <c r="D318" s="349">
        <v>3</v>
      </c>
      <c r="E318" s="353">
        <v>3500312400</v>
      </c>
      <c r="F318" s="351" t="s">
        <v>11</v>
      </c>
      <c r="G318" s="322"/>
      <c r="H318" s="323">
        <f>H319</f>
        <v>4664.67</v>
      </c>
      <c r="I318" s="316">
        <f t="shared" si="55"/>
        <v>4.66467</v>
      </c>
      <c r="J318" s="316">
        <f>I318/1000</f>
        <v>0.00466467</v>
      </c>
      <c r="K318" s="317">
        <f>K319</f>
        <v>0</v>
      </c>
      <c r="L318" s="317">
        <f>K318/1000</f>
        <v>0</v>
      </c>
      <c r="M318" s="317">
        <f t="shared" si="51"/>
        <v>0.1</v>
      </c>
    </row>
    <row r="319" spans="1:13" ht="28.5" customHeight="1">
      <c r="A319" s="336" t="s">
        <v>212</v>
      </c>
      <c r="B319" s="348">
        <v>950</v>
      </c>
      <c r="C319" s="349">
        <v>5</v>
      </c>
      <c r="D319" s="349">
        <v>3</v>
      </c>
      <c r="E319" s="353">
        <v>3500312400</v>
      </c>
      <c r="F319" s="351" t="s">
        <v>142</v>
      </c>
      <c r="G319" s="322"/>
      <c r="H319" s="323">
        <f>H320</f>
        <v>4664.67</v>
      </c>
      <c r="I319" s="316">
        <f t="shared" si="55"/>
        <v>4.66467</v>
      </c>
      <c r="J319" s="326">
        <f>K319/1000</f>
        <v>0</v>
      </c>
      <c r="K319" s="317">
        <f>K320</f>
        <v>0</v>
      </c>
      <c r="L319" s="317">
        <f>L320</f>
        <v>0</v>
      </c>
      <c r="M319" s="317">
        <f t="shared" si="51"/>
        <v>0</v>
      </c>
    </row>
    <row r="320" spans="1:13" ht="26.25" hidden="1">
      <c r="A320" s="321" t="s">
        <v>237</v>
      </c>
      <c r="B320" s="348">
        <v>950</v>
      </c>
      <c r="C320" s="349">
        <v>5</v>
      </c>
      <c r="D320" s="349">
        <v>3</v>
      </c>
      <c r="E320" s="353">
        <v>3500312400</v>
      </c>
      <c r="F320" s="322" t="s">
        <v>238</v>
      </c>
      <c r="G320" s="319"/>
      <c r="H320" s="323">
        <f>H321</f>
        <v>4664.67</v>
      </c>
      <c r="I320" s="316">
        <f t="shared" si="55"/>
        <v>4.66467</v>
      </c>
      <c r="J320" s="326">
        <f>K320/1000</f>
        <v>0</v>
      </c>
      <c r="K320" s="317">
        <f>K321</f>
        <v>0</v>
      </c>
      <c r="L320" s="317">
        <f>L321</f>
        <v>0</v>
      </c>
      <c r="M320" s="317">
        <f t="shared" si="51"/>
        <v>0</v>
      </c>
    </row>
    <row r="321" spans="1:13" ht="15.75" hidden="1">
      <c r="A321" s="321" t="s">
        <v>350</v>
      </c>
      <c r="B321" s="348">
        <v>950</v>
      </c>
      <c r="C321" s="349">
        <v>5</v>
      </c>
      <c r="D321" s="349">
        <v>3</v>
      </c>
      <c r="E321" s="353">
        <v>3500312400</v>
      </c>
      <c r="F321" s="322" t="s">
        <v>240</v>
      </c>
      <c r="G321" s="322"/>
      <c r="H321" s="323">
        <f>H322+H326</f>
        <v>4664.67</v>
      </c>
      <c r="I321" s="316">
        <f t="shared" si="55"/>
        <v>4.66467</v>
      </c>
      <c r="J321" s="326">
        <f>K321/1000</f>
        <v>0</v>
      </c>
      <c r="K321" s="317">
        <f>K326</f>
        <v>0</v>
      </c>
      <c r="L321" s="317">
        <f>L326</f>
        <v>0</v>
      </c>
      <c r="M321" s="317">
        <f t="shared" si="51"/>
        <v>0</v>
      </c>
    </row>
    <row r="322" spans="1:13" ht="15.75" hidden="1">
      <c r="A322" s="321" t="s">
        <v>71</v>
      </c>
      <c r="B322" s="348">
        <v>950</v>
      </c>
      <c r="C322" s="349">
        <v>5</v>
      </c>
      <c r="D322" s="349">
        <v>3</v>
      </c>
      <c r="E322" s="353">
        <v>3500312400</v>
      </c>
      <c r="F322" s="322" t="s">
        <v>240</v>
      </c>
      <c r="G322" s="322" t="s">
        <v>142</v>
      </c>
      <c r="H322" s="323">
        <f>H323</f>
        <v>0</v>
      </c>
      <c r="I322" s="316">
        <f t="shared" si="55"/>
        <v>0</v>
      </c>
      <c r="J322" s="326"/>
      <c r="K322" s="317">
        <v>0</v>
      </c>
      <c r="L322" s="317">
        <v>0</v>
      </c>
      <c r="M322" s="317" t="e">
        <f t="shared" si="51"/>
        <v>#DIV/0!</v>
      </c>
    </row>
    <row r="323" spans="1:13" ht="15.75" hidden="1">
      <c r="A323" s="321" t="s">
        <v>153</v>
      </c>
      <c r="B323" s="348">
        <v>950</v>
      </c>
      <c r="C323" s="349">
        <v>5</v>
      </c>
      <c r="D323" s="349">
        <v>3</v>
      </c>
      <c r="E323" s="353">
        <v>3500312400</v>
      </c>
      <c r="F323" s="322" t="s">
        <v>240</v>
      </c>
      <c r="G323" s="322" t="s">
        <v>154</v>
      </c>
      <c r="H323" s="323">
        <f>H324+H325</f>
        <v>0</v>
      </c>
      <c r="I323" s="316">
        <f t="shared" si="55"/>
        <v>0</v>
      </c>
      <c r="J323" s="326"/>
      <c r="K323" s="317">
        <v>0</v>
      </c>
      <c r="L323" s="317">
        <v>0</v>
      </c>
      <c r="M323" s="317" t="e">
        <f t="shared" si="51"/>
        <v>#DIV/0!</v>
      </c>
    </row>
    <row r="324" spans="1:13" ht="15.75" hidden="1">
      <c r="A324" s="321" t="s">
        <v>159</v>
      </c>
      <c r="B324" s="348">
        <v>950</v>
      </c>
      <c r="C324" s="349">
        <v>5</v>
      </c>
      <c r="D324" s="349">
        <v>3</v>
      </c>
      <c r="E324" s="353">
        <v>3500312400</v>
      </c>
      <c r="F324" s="322" t="s">
        <v>240</v>
      </c>
      <c r="G324" s="322" t="s">
        <v>160</v>
      </c>
      <c r="H324" s="323">
        <v>0</v>
      </c>
      <c r="I324" s="316"/>
      <c r="J324" s="326"/>
      <c r="K324" s="317"/>
      <c r="L324" s="317"/>
      <c r="M324" s="317" t="e">
        <f t="shared" si="51"/>
        <v>#DIV/0!</v>
      </c>
    </row>
    <row r="325" spans="1:13" ht="15.75" hidden="1">
      <c r="A325" s="321" t="s">
        <v>161</v>
      </c>
      <c r="B325" s="348">
        <v>950</v>
      </c>
      <c r="C325" s="349">
        <v>5</v>
      </c>
      <c r="D325" s="349">
        <v>3</v>
      </c>
      <c r="E325" s="353">
        <v>3500312400</v>
      </c>
      <c r="F325" s="322" t="s">
        <v>240</v>
      </c>
      <c r="G325" s="322" t="s">
        <v>162</v>
      </c>
      <c r="H325" s="323">
        <v>0</v>
      </c>
      <c r="I325" s="316">
        <f>H325/1000</f>
        <v>0</v>
      </c>
      <c r="J325" s="326"/>
      <c r="K325" s="317">
        <v>0</v>
      </c>
      <c r="L325" s="317">
        <v>0</v>
      </c>
      <c r="M325" s="317" t="e">
        <f t="shared" si="51"/>
        <v>#DIV/0!</v>
      </c>
    </row>
    <row r="326" spans="1:13" ht="15.75" hidden="1">
      <c r="A326" s="321" t="s">
        <v>73</v>
      </c>
      <c r="B326" s="348">
        <v>950</v>
      </c>
      <c r="C326" s="349">
        <v>5</v>
      </c>
      <c r="D326" s="349">
        <v>3</v>
      </c>
      <c r="E326" s="353">
        <v>3500312400</v>
      </c>
      <c r="F326" s="322" t="s">
        <v>240</v>
      </c>
      <c r="G326" s="322" t="s">
        <v>165</v>
      </c>
      <c r="H326" s="323">
        <f>H327+H328</f>
        <v>4664.67</v>
      </c>
      <c r="I326" s="316">
        <f>H326/1000</f>
        <v>4.66467</v>
      </c>
      <c r="J326" s="326">
        <f>K326/1000</f>
        <v>0</v>
      </c>
      <c r="K326" s="317">
        <v>0</v>
      </c>
      <c r="L326" s="317">
        <v>0</v>
      </c>
      <c r="M326" s="317">
        <f t="shared" si="51"/>
        <v>0</v>
      </c>
    </row>
    <row r="327" spans="1:13" ht="15.75" hidden="1">
      <c r="A327" s="321" t="s">
        <v>166</v>
      </c>
      <c r="B327" s="348">
        <v>950</v>
      </c>
      <c r="C327" s="349">
        <v>5</v>
      </c>
      <c r="D327" s="349">
        <v>3</v>
      </c>
      <c r="E327" s="353">
        <v>3500312400</v>
      </c>
      <c r="F327" s="322" t="s">
        <v>240</v>
      </c>
      <c r="G327" s="322" t="s">
        <v>167</v>
      </c>
      <c r="H327" s="323">
        <v>0</v>
      </c>
      <c r="I327" s="316">
        <f>H327/1000</f>
        <v>0</v>
      </c>
      <c r="J327" s="326"/>
      <c r="K327" s="317"/>
      <c r="L327" s="317"/>
      <c r="M327" s="317" t="e">
        <f t="shared" si="51"/>
        <v>#DIV/0!</v>
      </c>
    </row>
    <row r="328" spans="1:13" ht="15.75" hidden="1">
      <c r="A328" s="321" t="s">
        <v>168</v>
      </c>
      <c r="B328" s="348">
        <v>950</v>
      </c>
      <c r="C328" s="349">
        <v>5</v>
      </c>
      <c r="D328" s="349">
        <v>3</v>
      </c>
      <c r="E328" s="353">
        <v>3500312400</v>
      </c>
      <c r="F328" s="322" t="s">
        <v>240</v>
      </c>
      <c r="G328" s="322" t="s">
        <v>169</v>
      </c>
      <c r="H328" s="323">
        <f>H329+H330+H331</f>
        <v>4664.67</v>
      </c>
      <c r="I328" s="316">
        <f>H328/1000</f>
        <v>4.66467</v>
      </c>
      <c r="J328" s="326">
        <f>K328/1000</f>
        <v>0</v>
      </c>
      <c r="K328" s="317">
        <v>0</v>
      </c>
      <c r="L328" s="317">
        <v>0</v>
      </c>
      <c r="M328" s="317">
        <f t="shared" si="51"/>
        <v>0</v>
      </c>
    </row>
    <row r="329" spans="1:13" ht="15.75" hidden="1">
      <c r="A329" s="328" t="s">
        <v>315</v>
      </c>
      <c r="B329" s="348">
        <v>950</v>
      </c>
      <c r="C329" s="349">
        <v>5</v>
      </c>
      <c r="D329" s="349">
        <v>3</v>
      </c>
      <c r="E329" s="353">
        <v>3500312400</v>
      </c>
      <c r="F329" s="322" t="s">
        <v>240</v>
      </c>
      <c r="G329" s="322" t="s">
        <v>317</v>
      </c>
      <c r="H329" s="323">
        <v>0</v>
      </c>
      <c r="I329" s="316"/>
      <c r="J329" s="326"/>
      <c r="K329" s="317"/>
      <c r="L329" s="317"/>
      <c r="M329" s="317" t="e">
        <f t="shared" si="51"/>
        <v>#DIV/0!</v>
      </c>
    </row>
    <row r="330" spans="1:13" ht="15.75" hidden="1">
      <c r="A330" s="328" t="s">
        <v>322</v>
      </c>
      <c r="B330" s="348">
        <v>950</v>
      </c>
      <c r="C330" s="349">
        <v>5</v>
      </c>
      <c r="D330" s="349">
        <v>3</v>
      </c>
      <c r="E330" s="353">
        <v>3500312400</v>
      </c>
      <c r="F330" s="322" t="s">
        <v>240</v>
      </c>
      <c r="G330" s="322" t="s">
        <v>323</v>
      </c>
      <c r="H330" s="323">
        <v>0</v>
      </c>
      <c r="I330" s="316"/>
      <c r="J330" s="326"/>
      <c r="K330" s="317"/>
      <c r="L330" s="317"/>
      <c r="M330" s="317" t="e">
        <f t="shared" si="51"/>
        <v>#DIV/0!</v>
      </c>
    </row>
    <row r="331" spans="1:13" ht="15.75" hidden="1">
      <c r="A331" s="328" t="s">
        <v>316</v>
      </c>
      <c r="B331" s="348">
        <v>950</v>
      </c>
      <c r="C331" s="349">
        <v>5</v>
      </c>
      <c r="D331" s="349">
        <v>3</v>
      </c>
      <c r="E331" s="353">
        <v>3500312400</v>
      </c>
      <c r="F331" s="322" t="s">
        <v>240</v>
      </c>
      <c r="G331" s="322" t="s">
        <v>304</v>
      </c>
      <c r="H331" s="323">
        <v>4664.67</v>
      </c>
      <c r="I331" s="316">
        <f aca="true" t="shared" si="57" ref="I331:I338">H331/1000</f>
        <v>4.66467</v>
      </c>
      <c r="J331" s="326"/>
      <c r="K331" s="317"/>
      <c r="L331" s="317"/>
      <c r="M331" s="317">
        <f t="shared" si="51"/>
        <v>0</v>
      </c>
    </row>
    <row r="332" spans="1:13" ht="15.75" customHeight="1" hidden="1">
      <c r="A332" s="373" t="s">
        <v>282</v>
      </c>
      <c r="B332" s="348">
        <v>950</v>
      </c>
      <c r="C332" s="349">
        <v>5</v>
      </c>
      <c r="D332" s="349">
        <v>3</v>
      </c>
      <c r="E332" s="353" t="s">
        <v>445</v>
      </c>
      <c r="F332" s="322"/>
      <c r="G332" s="322"/>
      <c r="H332" s="323">
        <f>H333</f>
        <v>0</v>
      </c>
      <c r="I332" s="316">
        <f t="shared" si="57"/>
        <v>0</v>
      </c>
      <c r="J332" s="316">
        <f aca="true" t="shared" si="58" ref="J332:J338">K332/1000</f>
        <v>414.1</v>
      </c>
      <c r="K332" s="317">
        <f aca="true" t="shared" si="59" ref="K332:L335">K333</f>
        <v>414100</v>
      </c>
      <c r="L332" s="317">
        <f t="shared" si="59"/>
        <v>414100</v>
      </c>
      <c r="M332" s="317" t="e">
        <f t="shared" si="51"/>
        <v>#DIV/0!</v>
      </c>
    </row>
    <row r="333" spans="1:13" ht="25.5" hidden="1">
      <c r="A333" s="373" t="s">
        <v>283</v>
      </c>
      <c r="B333" s="348">
        <v>950</v>
      </c>
      <c r="C333" s="349">
        <v>5</v>
      </c>
      <c r="D333" s="349">
        <v>3</v>
      </c>
      <c r="E333" s="353" t="s">
        <v>445</v>
      </c>
      <c r="F333" s="322" t="s">
        <v>142</v>
      </c>
      <c r="G333" s="322"/>
      <c r="H333" s="323">
        <f>H334</f>
        <v>0</v>
      </c>
      <c r="I333" s="316">
        <f t="shared" si="57"/>
        <v>0</v>
      </c>
      <c r="J333" s="316">
        <f t="shared" si="58"/>
        <v>414.1</v>
      </c>
      <c r="K333" s="317">
        <f t="shared" si="59"/>
        <v>414100</v>
      </c>
      <c r="L333" s="317">
        <f t="shared" si="59"/>
        <v>414100</v>
      </c>
      <c r="M333" s="317" t="e">
        <f t="shared" si="51"/>
        <v>#DIV/0!</v>
      </c>
    </row>
    <row r="334" spans="1:13" ht="26.25" hidden="1">
      <c r="A334" s="321" t="s">
        <v>237</v>
      </c>
      <c r="B334" s="348">
        <v>950</v>
      </c>
      <c r="C334" s="349">
        <v>5</v>
      </c>
      <c r="D334" s="349">
        <v>3</v>
      </c>
      <c r="E334" s="353" t="s">
        <v>445</v>
      </c>
      <c r="F334" s="322" t="s">
        <v>238</v>
      </c>
      <c r="G334" s="322"/>
      <c r="H334" s="323">
        <f>H335</f>
        <v>0</v>
      </c>
      <c r="I334" s="316">
        <f t="shared" si="57"/>
        <v>0</v>
      </c>
      <c r="J334" s="316">
        <f t="shared" si="58"/>
        <v>414.1</v>
      </c>
      <c r="K334" s="317">
        <f t="shared" si="59"/>
        <v>414100</v>
      </c>
      <c r="L334" s="317">
        <f t="shared" si="59"/>
        <v>414100</v>
      </c>
      <c r="M334" s="317" t="e">
        <f t="shared" si="51"/>
        <v>#DIV/0!</v>
      </c>
    </row>
    <row r="335" spans="1:13" ht="26.25" hidden="1">
      <c r="A335" s="321" t="s">
        <v>239</v>
      </c>
      <c r="B335" s="348">
        <v>950</v>
      </c>
      <c r="C335" s="349">
        <v>5</v>
      </c>
      <c r="D335" s="349">
        <v>3</v>
      </c>
      <c r="E335" s="353" t="s">
        <v>445</v>
      </c>
      <c r="F335" s="322" t="s">
        <v>240</v>
      </c>
      <c r="G335" s="322"/>
      <c r="H335" s="323">
        <f>H336+H339</f>
        <v>0</v>
      </c>
      <c r="I335" s="316">
        <f t="shared" si="57"/>
        <v>0</v>
      </c>
      <c r="J335" s="316">
        <f t="shared" si="58"/>
        <v>414.1</v>
      </c>
      <c r="K335" s="317">
        <f t="shared" si="59"/>
        <v>414100</v>
      </c>
      <c r="L335" s="317">
        <f t="shared" si="59"/>
        <v>414100</v>
      </c>
      <c r="M335" s="317" t="e">
        <f t="shared" si="51"/>
        <v>#DIV/0!</v>
      </c>
    </row>
    <row r="336" spans="1:13" ht="15.75" hidden="1">
      <c r="A336" s="321" t="s">
        <v>71</v>
      </c>
      <c r="B336" s="348">
        <v>950</v>
      </c>
      <c r="C336" s="349">
        <v>5</v>
      </c>
      <c r="D336" s="349">
        <v>3</v>
      </c>
      <c r="E336" s="353" t="s">
        <v>445</v>
      </c>
      <c r="F336" s="322" t="s">
        <v>240</v>
      </c>
      <c r="G336" s="322" t="s">
        <v>142</v>
      </c>
      <c r="H336" s="323">
        <f>H337</f>
        <v>0</v>
      </c>
      <c r="I336" s="316">
        <f t="shared" si="57"/>
        <v>0</v>
      </c>
      <c r="J336" s="316">
        <f t="shared" si="58"/>
        <v>414.1</v>
      </c>
      <c r="K336" s="317">
        <f>K337+K338</f>
        <v>414100</v>
      </c>
      <c r="L336" s="317">
        <f>L337+L338</f>
        <v>414100</v>
      </c>
      <c r="M336" s="317" t="e">
        <f t="shared" si="51"/>
        <v>#DIV/0!</v>
      </c>
    </row>
    <row r="337" spans="1:13" ht="15.75" hidden="1">
      <c r="A337" s="321" t="s">
        <v>153</v>
      </c>
      <c r="B337" s="348">
        <v>950</v>
      </c>
      <c r="C337" s="349">
        <v>5</v>
      </c>
      <c r="D337" s="349">
        <v>3</v>
      </c>
      <c r="E337" s="353" t="s">
        <v>445</v>
      </c>
      <c r="F337" s="322" t="s">
        <v>240</v>
      </c>
      <c r="G337" s="322" t="s">
        <v>154</v>
      </c>
      <c r="H337" s="323">
        <f>H338</f>
        <v>0</v>
      </c>
      <c r="I337" s="316">
        <f t="shared" si="57"/>
        <v>0</v>
      </c>
      <c r="J337" s="316">
        <f t="shared" si="58"/>
        <v>0</v>
      </c>
      <c r="K337" s="317"/>
      <c r="L337" s="317"/>
      <c r="M337" s="317" t="e">
        <f aca="true" t="shared" si="60" ref="M337:M400">J337/I337*100</f>
        <v>#DIV/0!</v>
      </c>
    </row>
    <row r="338" spans="1:13" ht="15.75" hidden="1">
      <c r="A338" s="321" t="s">
        <v>159</v>
      </c>
      <c r="B338" s="348">
        <v>950</v>
      </c>
      <c r="C338" s="349">
        <v>5</v>
      </c>
      <c r="D338" s="349">
        <v>3</v>
      </c>
      <c r="E338" s="353" t="s">
        <v>445</v>
      </c>
      <c r="F338" s="322" t="s">
        <v>240</v>
      </c>
      <c r="G338" s="322" t="s">
        <v>162</v>
      </c>
      <c r="H338" s="323">
        <v>0</v>
      </c>
      <c r="I338" s="316">
        <f t="shared" si="57"/>
        <v>0</v>
      </c>
      <c r="J338" s="316">
        <f t="shared" si="58"/>
        <v>414.1</v>
      </c>
      <c r="K338" s="317">
        <v>414100</v>
      </c>
      <c r="L338" s="317">
        <v>414100</v>
      </c>
      <c r="M338" s="317" t="e">
        <f t="shared" si="60"/>
        <v>#DIV/0!</v>
      </c>
    </row>
    <row r="339" spans="1:13" ht="15.75" customHeight="1" hidden="1">
      <c r="A339" s="321" t="s">
        <v>73</v>
      </c>
      <c r="B339" s="348">
        <v>950</v>
      </c>
      <c r="C339" s="349">
        <v>5</v>
      </c>
      <c r="D339" s="349">
        <v>3</v>
      </c>
      <c r="E339" s="353" t="s">
        <v>445</v>
      </c>
      <c r="F339" s="322" t="s">
        <v>240</v>
      </c>
      <c r="G339" s="322" t="s">
        <v>165</v>
      </c>
      <c r="H339" s="323">
        <f>H340</f>
        <v>0</v>
      </c>
      <c r="I339" s="326"/>
      <c r="J339" s="326"/>
      <c r="K339" s="317"/>
      <c r="L339" s="317"/>
      <c r="M339" s="317" t="e">
        <f t="shared" si="60"/>
        <v>#DIV/0!</v>
      </c>
    </row>
    <row r="340" spans="1:13" ht="15.75" hidden="1">
      <c r="A340" s="321" t="s">
        <v>166</v>
      </c>
      <c r="B340" s="374">
        <v>950</v>
      </c>
      <c r="C340" s="349">
        <v>5</v>
      </c>
      <c r="D340" s="349">
        <v>3</v>
      </c>
      <c r="E340" s="353" t="s">
        <v>445</v>
      </c>
      <c r="F340" s="322" t="s">
        <v>240</v>
      </c>
      <c r="G340" s="322" t="s">
        <v>167</v>
      </c>
      <c r="H340" s="323">
        <v>0</v>
      </c>
      <c r="I340" s="326"/>
      <c r="J340" s="326"/>
      <c r="K340" s="317"/>
      <c r="L340" s="317"/>
      <c r="M340" s="317" t="e">
        <f t="shared" si="60"/>
        <v>#DIV/0!</v>
      </c>
    </row>
    <row r="341" spans="1:13" ht="15.75">
      <c r="A341" s="318" t="s">
        <v>185</v>
      </c>
      <c r="B341" s="319" t="s">
        <v>178</v>
      </c>
      <c r="C341" s="319" t="s">
        <v>186</v>
      </c>
      <c r="D341" s="319"/>
      <c r="E341" s="319"/>
      <c r="F341" s="319"/>
      <c r="G341" s="319"/>
      <c r="H341" s="320">
        <f>H342</f>
        <v>35500</v>
      </c>
      <c r="I341" s="326">
        <f aca="true" t="shared" si="61" ref="I341:I405">H341/1000</f>
        <v>35.5</v>
      </c>
      <c r="J341" s="326">
        <f aca="true" t="shared" si="62" ref="J341:J355">K341/1000</f>
        <v>7.5</v>
      </c>
      <c r="K341" s="327">
        <f>K342</f>
        <v>7500</v>
      </c>
      <c r="L341" s="327">
        <f>L342</f>
        <v>0</v>
      </c>
      <c r="M341" s="317">
        <f t="shared" si="60"/>
        <v>21.12676056338028</v>
      </c>
    </row>
    <row r="342" spans="1:13" ht="26.25">
      <c r="A342" s="318" t="s">
        <v>150</v>
      </c>
      <c r="B342" s="319" t="s">
        <v>178</v>
      </c>
      <c r="C342" s="319" t="s">
        <v>186</v>
      </c>
      <c r="D342" s="319" t="s">
        <v>181</v>
      </c>
      <c r="E342" s="319"/>
      <c r="F342" s="319"/>
      <c r="G342" s="319"/>
      <c r="H342" s="320">
        <f>H343+H352+H361</f>
        <v>35500</v>
      </c>
      <c r="I342" s="326">
        <f t="shared" si="61"/>
        <v>35.5</v>
      </c>
      <c r="J342" s="326">
        <f t="shared" si="62"/>
        <v>7.5</v>
      </c>
      <c r="K342" s="327">
        <f>K343+K361</f>
        <v>7500</v>
      </c>
      <c r="L342" s="327">
        <f>L343+L361</f>
        <v>0</v>
      </c>
      <c r="M342" s="317">
        <f t="shared" si="60"/>
        <v>21.12676056338028</v>
      </c>
    </row>
    <row r="343" spans="1:28" ht="15.75">
      <c r="A343" s="375" t="s">
        <v>447</v>
      </c>
      <c r="B343" s="322" t="s">
        <v>178</v>
      </c>
      <c r="C343" s="322" t="s">
        <v>186</v>
      </c>
      <c r="D343" s="322" t="s">
        <v>181</v>
      </c>
      <c r="E343" s="322" t="s">
        <v>6</v>
      </c>
      <c r="F343" s="322"/>
      <c r="G343" s="322"/>
      <c r="H343" s="323">
        <f aca="true" t="shared" si="63" ref="H343:H350">H344</f>
        <v>17500</v>
      </c>
      <c r="I343" s="316">
        <f t="shared" si="61"/>
        <v>17.5</v>
      </c>
      <c r="J343" s="316">
        <f t="shared" si="62"/>
        <v>7.5</v>
      </c>
      <c r="K343" s="317">
        <f aca="true" t="shared" si="64" ref="K343:L350">K344</f>
        <v>7500</v>
      </c>
      <c r="L343" s="317">
        <f t="shared" si="64"/>
        <v>0</v>
      </c>
      <c r="M343" s="317">
        <f t="shared" si="60"/>
        <v>42.857142857142854</v>
      </c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153"/>
      <c r="AB343" s="153"/>
    </row>
    <row r="344" spans="1:28" ht="15.75">
      <c r="A344" s="328" t="s">
        <v>448</v>
      </c>
      <c r="B344" s="322" t="s">
        <v>178</v>
      </c>
      <c r="C344" s="322" t="s">
        <v>186</v>
      </c>
      <c r="D344" s="322" t="s">
        <v>181</v>
      </c>
      <c r="E344" s="322" t="s">
        <v>450</v>
      </c>
      <c r="F344" s="322"/>
      <c r="G344" s="322"/>
      <c r="H344" s="323">
        <f>H346</f>
        <v>17500</v>
      </c>
      <c r="I344" s="316">
        <f t="shared" si="61"/>
        <v>17.5</v>
      </c>
      <c r="J344" s="316">
        <f t="shared" si="62"/>
        <v>7.5</v>
      </c>
      <c r="K344" s="317">
        <f>K346</f>
        <v>7500</v>
      </c>
      <c r="L344" s="317">
        <f>L346</f>
        <v>0</v>
      </c>
      <c r="M344" s="317">
        <f t="shared" si="60"/>
        <v>42.857142857142854</v>
      </c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/>
      <c r="AB344" s="271"/>
    </row>
    <row r="345" spans="1:28" ht="38.25">
      <c r="A345" s="375" t="s">
        <v>449</v>
      </c>
      <c r="B345" s="322" t="s">
        <v>178</v>
      </c>
      <c r="C345" s="322" t="s">
        <v>186</v>
      </c>
      <c r="D345" s="322" t="s">
        <v>181</v>
      </c>
      <c r="E345" s="322" t="s">
        <v>451</v>
      </c>
      <c r="F345" s="322"/>
      <c r="G345" s="322"/>
      <c r="H345" s="323">
        <f>H346</f>
        <v>17500</v>
      </c>
      <c r="I345" s="316">
        <f t="shared" si="61"/>
        <v>17.5</v>
      </c>
      <c r="J345" s="316">
        <f t="shared" si="62"/>
        <v>7.5</v>
      </c>
      <c r="K345" s="317">
        <f>K346</f>
        <v>7500</v>
      </c>
      <c r="L345" s="317">
        <f>L346</f>
        <v>0</v>
      </c>
      <c r="M345" s="317">
        <f t="shared" si="60"/>
        <v>42.857142857142854</v>
      </c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</row>
    <row r="346" spans="1:28" ht="26.25" customHeight="1">
      <c r="A346" s="321" t="s">
        <v>212</v>
      </c>
      <c r="B346" s="322" t="s">
        <v>178</v>
      </c>
      <c r="C346" s="322" t="s">
        <v>186</v>
      </c>
      <c r="D346" s="322" t="s">
        <v>181</v>
      </c>
      <c r="E346" s="322" t="s">
        <v>451</v>
      </c>
      <c r="F346" s="322" t="s">
        <v>142</v>
      </c>
      <c r="G346" s="322"/>
      <c r="H346" s="323">
        <f t="shared" si="63"/>
        <v>17500</v>
      </c>
      <c r="I346" s="316">
        <f t="shared" si="61"/>
        <v>17.5</v>
      </c>
      <c r="J346" s="316">
        <f t="shared" si="62"/>
        <v>7.5</v>
      </c>
      <c r="K346" s="317">
        <v>7500</v>
      </c>
      <c r="L346" s="317">
        <f t="shared" si="64"/>
        <v>0</v>
      </c>
      <c r="M346" s="317">
        <f t="shared" si="60"/>
        <v>42.857142857142854</v>
      </c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1"/>
      <c r="Z346" s="271"/>
      <c r="AA346" s="271"/>
      <c r="AB346" s="271"/>
    </row>
    <row r="347" spans="1:13" ht="29.25" customHeight="1" hidden="1">
      <c r="A347" s="321" t="s">
        <v>237</v>
      </c>
      <c r="B347" s="322" t="s">
        <v>178</v>
      </c>
      <c r="C347" s="322" t="s">
        <v>186</v>
      </c>
      <c r="D347" s="322" t="s">
        <v>181</v>
      </c>
      <c r="E347" s="322" t="s">
        <v>451</v>
      </c>
      <c r="F347" s="322" t="s">
        <v>238</v>
      </c>
      <c r="G347" s="322"/>
      <c r="H347" s="323">
        <f t="shared" si="63"/>
        <v>17500</v>
      </c>
      <c r="I347" s="316">
        <f t="shared" si="61"/>
        <v>17.5</v>
      </c>
      <c r="J347" s="316">
        <f t="shared" si="62"/>
        <v>0</v>
      </c>
      <c r="K347" s="317">
        <f t="shared" si="64"/>
        <v>0</v>
      </c>
      <c r="L347" s="317">
        <f t="shared" si="64"/>
        <v>0</v>
      </c>
      <c r="M347" s="317">
        <f t="shared" si="60"/>
        <v>0</v>
      </c>
    </row>
    <row r="348" spans="1:13" ht="26.25" hidden="1">
      <c r="A348" s="321" t="s">
        <v>239</v>
      </c>
      <c r="B348" s="322" t="s">
        <v>178</v>
      </c>
      <c r="C348" s="322" t="s">
        <v>186</v>
      </c>
      <c r="D348" s="322" t="s">
        <v>181</v>
      </c>
      <c r="E348" s="322" t="s">
        <v>451</v>
      </c>
      <c r="F348" s="322" t="s">
        <v>240</v>
      </c>
      <c r="G348" s="322"/>
      <c r="H348" s="323">
        <f t="shared" si="63"/>
        <v>17500</v>
      </c>
      <c r="I348" s="316">
        <f t="shared" si="61"/>
        <v>17.5</v>
      </c>
      <c r="J348" s="316">
        <f t="shared" si="62"/>
        <v>0</v>
      </c>
      <c r="K348" s="317">
        <f t="shared" si="64"/>
        <v>0</v>
      </c>
      <c r="L348" s="317">
        <f t="shared" si="64"/>
        <v>0</v>
      </c>
      <c r="M348" s="317">
        <f t="shared" si="60"/>
        <v>0</v>
      </c>
    </row>
    <row r="349" spans="1:13" ht="15.75" hidden="1">
      <c r="A349" s="321" t="s">
        <v>71</v>
      </c>
      <c r="B349" s="322" t="s">
        <v>178</v>
      </c>
      <c r="C349" s="322" t="s">
        <v>186</v>
      </c>
      <c r="D349" s="322" t="s">
        <v>181</v>
      </c>
      <c r="E349" s="322" t="s">
        <v>451</v>
      </c>
      <c r="F349" s="322" t="s">
        <v>240</v>
      </c>
      <c r="G349" s="322" t="s">
        <v>142</v>
      </c>
      <c r="H349" s="323">
        <f t="shared" si="63"/>
        <v>17500</v>
      </c>
      <c r="I349" s="316">
        <f t="shared" si="61"/>
        <v>17.5</v>
      </c>
      <c r="J349" s="316">
        <f t="shared" si="62"/>
        <v>0</v>
      </c>
      <c r="K349" s="317">
        <f t="shared" si="64"/>
        <v>0</v>
      </c>
      <c r="L349" s="317">
        <f t="shared" si="64"/>
        <v>0</v>
      </c>
      <c r="M349" s="317">
        <f t="shared" si="60"/>
        <v>0</v>
      </c>
    </row>
    <row r="350" spans="1:13" ht="15.75" hidden="1">
      <c r="A350" s="321" t="s">
        <v>153</v>
      </c>
      <c r="B350" s="322" t="s">
        <v>178</v>
      </c>
      <c r="C350" s="322" t="s">
        <v>186</v>
      </c>
      <c r="D350" s="322" t="s">
        <v>181</v>
      </c>
      <c r="E350" s="322" t="s">
        <v>451</v>
      </c>
      <c r="F350" s="322" t="s">
        <v>240</v>
      </c>
      <c r="G350" s="322" t="s">
        <v>154</v>
      </c>
      <c r="H350" s="323">
        <f t="shared" si="63"/>
        <v>17500</v>
      </c>
      <c r="I350" s="316">
        <f t="shared" si="61"/>
        <v>17.5</v>
      </c>
      <c r="J350" s="316">
        <f t="shared" si="62"/>
        <v>0</v>
      </c>
      <c r="K350" s="317">
        <f t="shared" si="64"/>
        <v>0</v>
      </c>
      <c r="L350" s="317">
        <f t="shared" si="64"/>
        <v>0</v>
      </c>
      <c r="M350" s="317">
        <f t="shared" si="60"/>
        <v>0</v>
      </c>
    </row>
    <row r="351" spans="1:13" ht="15.75" hidden="1">
      <c r="A351" s="321" t="s">
        <v>161</v>
      </c>
      <c r="B351" s="322" t="s">
        <v>178</v>
      </c>
      <c r="C351" s="322" t="s">
        <v>186</v>
      </c>
      <c r="D351" s="322" t="s">
        <v>181</v>
      </c>
      <c r="E351" s="322" t="s">
        <v>451</v>
      </c>
      <c r="F351" s="322" t="s">
        <v>240</v>
      </c>
      <c r="G351" s="322" t="s">
        <v>162</v>
      </c>
      <c r="H351" s="323">
        <v>17500</v>
      </c>
      <c r="I351" s="316">
        <f t="shared" si="61"/>
        <v>17.5</v>
      </c>
      <c r="J351" s="316">
        <f t="shared" si="62"/>
        <v>0</v>
      </c>
      <c r="K351" s="317">
        <v>0</v>
      </c>
      <c r="L351" s="317">
        <v>0</v>
      </c>
      <c r="M351" s="317">
        <f t="shared" si="60"/>
        <v>0</v>
      </c>
    </row>
    <row r="352" spans="1:13" ht="26.25">
      <c r="A352" s="328" t="s">
        <v>406</v>
      </c>
      <c r="B352" s="322" t="s">
        <v>178</v>
      </c>
      <c r="C352" s="322" t="s">
        <v>186</v>
      </c>
      <c r="D352" s="322" t="s">
        <v>181</v>
      </c>
      <c r="E352" s="322" t="s">
        <v>324</v>
      </c>
      <c r="F352" s="322"/>
      <c r="G352" s="322"/>
      <c r="H352" s="323">
        <f>H353</f>
        <v>15000</v>
      </c>
      <c r="I352" s="316">
        <f t="shared" si="61"/>
        <v>15</v>
      </c>
      <c r="J352" s="316">
        <f t="shared" si="62"/>
        <v>0</v>
      </c>
      <c r="K352" s="317"/>
      <c r="L352" s="317"/>
      <c r="M352" s="317">
        <f t="shared" si="60"/>
        <v>0</v>
      </c>
    </row>
    <row r="353" spans="1:13" ht="30.75" customHeight="1">
      <c r="A353" s="376" t="s">
        <v>351</v>
      </c>
      <c r="B353" s="322" t="s">
        <v>178</v>
      </c>
      <c r="C353" s="322" t="s">
        <v>186</v>
      </c>
      <c r="D353" s="322" t="s">
        <v>181</v>
      </c>
      <c r="E353" s="322" t="s">
        <v>354</v>
      </c>
      <c r="F353" s="322"/>
      <c r="G353" s="322"/>
      <c r="H353" s="323">
        <f aca="true" t="shared" si="65" ref="H353:H359">H354</f>
        <v>15000</v>
      </c>
      <c r="I353" s="316">
        <f t="shared" si="61"/>
        <v>15</v>
      </c>
      <c r="J353" s="316">
        <f t="shared" si="62"/>
        <v>0</v>
      </c>
      <c r="K353" s="317"/>
      <c r="L353" s="317"/>
      <c r="M353" s="317">
        <f t="shared" si="60"/>
        <v>0</v>
      </c>
    </row>
    <row r="354" spans="1:13" ht="26.25">
      <c r="A354" s="377" t="s">
        <v>358</v>
      </c>
      <c r="B354" s="322" t="s">
        <v>178</v>
      </c>
      <c r="C354" s="322" t="s">
        <v>186</v>
      </c>
      <c r="D354" s="322" t="s">
        <v>181</v>
      </c>
      <c r="E354" s="322" t="s">
        <v>359</v>
      </c>
      <c r="F354" s="322"/>
      <c r="G354" s="322"/>
      <c r="H354" s="323">
        <f t="shared" si="65"/>
        <v>15000</v>
      </c>
      <c r="I354" s="316">
        <f t="shared" si="61"/>
        <v>15</v>
      </c>
      <c r="J354" s="316">
        <f t="shared" si="62"/>
        <v>0</v>
      </c>
      <c r="K354" s="317"/>
      <c r="L354" s="317"/>
      <c r="M354" s="317">
        <f t="shared" si="60"/>
        <v>0</v>
      </c>
    </row>
    <row r="355" spans="1:13" ht="26.25">
      <c r="A355" s="321" t="s">
        <v>212</v>
      </c>
      <c r="B355" s="322" t="s">
        <v>178</v>
      </c>
      <c r="C355" s="322" t="s">
        <v>186</v>
      </c>
      <c r="D355" s="322" t="s">
        <v>181</v>
      </c>
      <c r="E355" s="322" t="s">
        <v>359</v>
      </c>
      <c r="F355" s="322" t="s">
        <v>142</v>
      </c>
      <c r="G355" s="322"/>
      <c r="H355" s="323">
        <f t="shared" si="65"/>
        <v>15000</v>
      </c>
      <c r="I355" s="316">
        <f t="shared" si="61"/>
        <v>15</v>
      </c>
      <c r="J355" s="316">
        <f t="shared" si="62"/>
        <v>0</v>
      </c>
      <c r="K355" s="317">
        <f>K356</f>
        <v>0</v>
      </c>
      <c r="L355" s="317">
        <f>L356</f>
        <v>0</v>
      </c>
      <c r="M355" s="317">
        <f t="shared" si="60"/>
        <v>0</v>
      </c>
    </row>
    <row r="356" spans="1:13" ht="26.25" hidden="1">
      <c r="A356" s="321" t="s">
        <v>237</v>
      </c>
      <c r="B356" s="322" t="s">
        <v>178</v>
      </c>
      <c r="C356" s="322" t="s">
        <v>186</v>
      </c>
      <c r="D356" s="322" t="s">
        <v>181</v>
      </c>
      <c r="E356" s="322" t="s">
        <v>359</v>
      </c>
      <c r="F356" s="322" t="s">
        <v>238</v>
      </c>
      <c r="G356" s="322"/>
      <c r="H356" s="323">
        <f t="shared" si="65"/>
        <v>15000</v>
      </c>
      <c r="I356" s="316">
        <f t="shared" si="61"/>
        <v>15</v>
      </c>
      <c r="J356" s="316"/>
      <c r="K356" s="317"/>
      <c r="L356" s="317"/>
      <c r="M356" s="317">
        <f t="shared" si="60"/>
        <v>0</v>
      </c>
    </row>
    <row r="357" spans="1:13" ht="26.25" hidden="1">
      <c r="A357" s="321" t="s">
        <v>239</v>
      </c>
      <c r="B357" s="322" t="s">
        <v>178</v>
      </c>
      <c r="C357" s="322" t="s">
        <v>186</v>
      </c>
      <c r="D357" s="322" t="s">
        <v>181</v>
      </c>
      <c r="E357" s="322" t="s">
        <v>359</v>
      </c>
      <c r="F357" s="322" t="s">
        <v>240</v>
      </c>
      <c r="G357" s="322"/>
      <c r="H357" s="323">
        <f t="shared" si="65"/>
        <v>15000</v>
      </c>
      <c r="I357" s="316">
        <f t="shared" si="61"/>
        <v>15</v>
      </c>
      <c r="J357" s="316"/>
      <c r="K357" s="317"/>
      <c r="L357" s="317"/>
      <c r="M357" s="317">
        <f t="shared" si="60"/>
        <v>0</v>
      </c>
    </row>
    <row r="358" spans="1:13" ht="15.75" hidden="1">
      <c r="A358" s="321" t="s">
        <v>71</v>
      </c>
      <c r="B358" s="322" t="s">
        <v>178</v>
      </c>
      <c r="C358" s="322" t="s">
        <v>186</v>
      </c>
      <c r="D358" s="322" t="s">
        <v>181</v>
      </c>
      <c r="E358" s="322" t="s">
        <v>359</v>
      </c>
      <c r="F358" s="322" t="s">
        <v>240</v>
      </c>
      <c r="G358" s="322" t="s">
        <v>142</v>
      </c>
      <c r="H358" s="323">
        <f t="shared" si="65"/>
        <v>15000</v>
      </c>
      <c r="I358" s="316">
        <f t="shared" si="61"/>
        <v>15</v>
      </c>
      <c r="J358" s="316"/>
      <c r="K358" s="317"/>
      <c r="L358" s="317"/>
      <c r="M358" s="317">
        <f t="shared" si="60"/>
        <v>0</v>
      </c>
    </row>
    <row r="359" spans="1:13" ht="15.75" hidden="1">
      <c r="A359" s="321" t="s">
        <v>153</v>
      </c>
      <c r="B359" s="322" t="s">
        <v>178</v>
      </c>
      <c r="C359" s="322" t="s">
        <v>186</v>
      </c>
      <c r="D359" s="322" t="s">
        <v>181</v>
      </c>
      <c r="E359" s="322" t="s">
        <v>359</v>
      </c>
      <c r="F359" s="322" t="s">
        <v>240</v>
      </c>
      <c r="G359" s="322" t="s">
        <v>154</v>
      </c>
      <c r="H359" s="323">
        <f t="shared" si="65"/>
        <v>15000</v>
      </c>
      <c r="I359" s="316">
        <f t="shared" si="61"/>
        <v>15</v>
      </c>
      <c r="J359" s="316"/>
      <c r="K359" s="317"/>
      <c r="L359" s="317"/>
      <c r="M359" s="317">
        <f t="shared" si="60"/>
        <v>0</v>
      </c>
    </row>
    <row r="360" spans="1:13" ht="15.75" hidden="1">
      <c r="A360" s="321" t="s">
        <v>161</v>
      </c>
      <c r="B360" s="322" t="s">
        <v>178</v>
      </c>
      <c r="C360" s="322" t="s">
        <v>186</v>
      </c>
      <c r="D360" s="322" t="s">
        <v>181</v>
      </c>
      <c r="E360" s="322" t="s">
        <v>359</v>
      </c>
      <c r="F360" s="322" t="s">
        <v>240</v>
      </c>
      <c r="G360" s="322" t="s">
        <v>162</v>
      </c>
      <c r="H360" s="323">
        <v>15000</v>
      </c>
      <c r="I360" s="316">
        <f t="shared" si="61"/>
        <v>15</v>
      </c>
      <c r="J360" s="316"/>
      <c r="K360" s="317"/>
      <c r="L360" s="317"/>
      <c r="M360" s="317">
        <f t="shared" si="60"/>
        <v>0</v>
      </c>
    </row>
    <row r="361" spans="1:13" ht="64.5">
      <c r="A361" s="336" t="s">
        <v>329</v>
      </c>
      <c r="B361" s="348">
        <v>950</v>
      </c>
      <c r="C361" s="349">
        <v>7</v>
      </c>
      <c r="D361" s="349">
        <v>5</v>
      </c>
      <c r="E361" s="353">
        <v>8600000000</v>
      </c>
      <c r="F361" s="351" t="s">
        <v>11</v>
      </c>
      <c r="G361" s="354"/>
      <c r="H361" s="355">
        <f>H362</f>
        <v>3000</v>
      </c>
      <c r="I361" s="356">
        <f t="shared" si="61"/>
        <v>3</v>
      </c>
      <c r="J361" s="316">
        <f aca="true" t="shared" si="66" ref="J361:J387">K361/1000</f>
        <v>0</v>
      </c>
      <c r="K361" s="357">
        <f>K362</f>
        <v>0</v>
      </c>
      <c r="L361" s="357">
        <f>L362</f>
        <v>0</v>
      </c>
      <c r="M361" s="317">
        <f t="shared" si="60"/>
        <v>0</v>
      </c>
    </row>
    <row r="362" spans="1:13" ht="15.75">
      <c r="A362" s="336" t="s">
        <v>318</v>
      </c>
      <c r="B362" s="348">
        <v>950</v>
      </c>
      <c r="C362" s="349">
        <v>7</v>
      </c>
      <c r="D362" s="349">
        <v>5</v>
      </c>
      <c r="E362" s="353">
        <v>8600100000</v>
      </c>
      <c r="F362" s="351" t="s">
        <v>11</v>
      </c>
      <c r="G362" s="354"/>
      <c r="H362" s="355">
        <f aca="true" t="shared" si="67" ref="H362:H368">H363</f>
        <v>3000</v>
      </c>
      <c r="I362" s="356">
        <f t="shared" si="61"/>
        <v>3</v>
      </c>
      <c r="J362" s="316">
        <f t="shared" si="66"/>
        <v>0</v>
      </c>
      <c r="K362" s="357">
        <f>K363</f>
        <v>0</v>
      </c>
      <c r="L362" s="357">
        <f>L363</f>
        <v>0</v>
      </c>
      <c r="M362" s="317">
        <f t="shared" si="60"/>
        <v>0</v>
      </c>
    </row>
    <row r="363" spans="1:13" ht="26.25">
      <c r="A363" s="110" t="s">
        <v>344</v>
      </c>
      <c r="B363" s="348">
        <v>950</v>
      </c>
      <c r="C363" s="349">
        <v>7</v>
      </c>
      <c r="D363" s="349">
        <v>5</v>
      </c>
      <c r="E363" s="353">
        <v>8600107007</v>
      </c>
      <c r="F363" s="351" t="s">
        <v>11</v>
      </c>
      <c r="G363" s="322"/>
      <c r="H363" s="323">
        <f t="shared" si="67"/>
        <v>3000</v>
      </c>
      <c r="I363" s="316">
        <f t="shared" si="61"/>
        <v>3</v>
      </c>
      <c r="J363" s="316">
        <f t="shared" si="66"/>
        <v>0</v>
      </c>
      <c r="K363" s="317">
        <f aca="true" t="shared" si="68" ref="K363:L366">K364</f>
        <v>0</v>
      </c>
      <c r="L363" s="317">
        <f t="shared" si="68"/>
        <v>0</v>
      </c>
      <c r="M363" s="317">
        <f t="shared" si="60"/>
        <v>0</v>
      </c>
    </row>
    <row r="364" spans="1:13" ht="26.25">
      <c r="A364" s="336" t="s">
        <v>212</v>
      </c>
      <c r="B364" s="348">
        <v>950</v>
      </c>
      <c r="C364" s="349">
        <v>7</v>
      </c>
      <c r="D364" s="349">
        <v>5</v>
      </c>
      <c r="E364" s="353">
        <v>8600107007</v>
      </c>
      <c r="F364" s="351" t="s">
        <v>142</v>
      </c>
      <c r="G364" s="322"/>
      <c r="H364" s="323">
        <f t="shared" si="67"/>
        <v>3000</v>
      </c>
      <c r="I364" s="316">
        <f t="shared" si="61"/>
        <v>3</v>
      </c>
      <c r="J364" s="316">
        <f t="shared" si="66"/>
        <v>0</v>
      </c>
      <c r="K364" s="317">
        <f t="shared" si="68"/>
        <v>0</v>
      </c>
      <c r="L364" s="317">
        <f t="shared" si="68"/>
        <v>0</v>
      </c>
      <c r="M364" s="317">
        <f t="shared" si="60"/>
        <v>0</v>
      </c>
    </row>
    <row r="365" spans="1:13" ht="26.25" hidden="1">
      <c r="A365" s="321" t="s">
        <v>237</v>
      </c>
      <c r="B365" s="348">
        <v>950</v>
      </c>
      <c r="C365" s="349">
        <v>7</v>
      </c>
      <c r="D365" s="349">
        <v>5</v>
      </c>
      <c r="E365" s="353">
        <v>8600107007</v>
      </c>
      <c r="F365" s="322" t="s">
        <v>238</v>
      </c>
      <c r="G365" s="322"/>
      <c r="H365" s="323">
        <f t="shared" si="67"/>
        <v>3000</v>
      </c>
      <c r="I365" s="316">
        <f t="shared" si="61"/>
        <v>3</v>
      </c>
      <c r="J365" s="326">
        <f t="shared" si="66"/>
        <v>0</v>
      </c>
      <c r="K365" s="317">
        <f t="shared" si="68"/>
        <v>0</v>
      </c>
      <c r="L365" s="317">
        <f t="shared" si="68"/>
        <v>0</v>
      </c>
      <c r="M365" s="317">
        <f t="shared" si="60"/>
        <v>0</v>
      </c>
    </row>
    <row r="366" spans="1:13" ht="26.25" hidden="1">
      <c r="A366" s="321" t="s">
        <v>239</v>
      </c>
      <c r="B366" s="348">
        <v>950</v>
      </c>
      <c r="C366" s="349">
        <v>7</v>
      </c>
      <c r="D366" s="349">
        <v>5</v>
      </c>
      <c r="E366" s="353">
        <v>8600107007</v>
      </c>
      <c r="F366" s="322" t="s">
        <v>240</v>
      </c>
      <c r="G366" s="322"/>
      <c r="H366" s="323">
        <f t="shared" si="67"/>
        <v>3000</v>
      </c>
      <c r="I366" s="316">
        <f t="shared" si="61"/>
        <v>3</v>
      </c>
      <c r="J366" s="326">
        <f t="shared" si="66"/>
        <v>0</v>
      </c>
      <c r="K366" s="317">
        <f t="shared" si="68"/>
        <v>0</v>
      </c>
      <c r="L366" s="317">
        <f t="shared" si="68"/>
        <v>0</v>
      </c>
      <c r="M366" s="317">
        <f t="shared" si="60"/>
        <v>0</v>
      </c>
    </row>
    <row r="367" spans="1:13" ht="15.75" hidden="1">
      <c r="A367" s="321" t="s">
        <v>71</v>
      </c>
      <c r="B367" s="322" t="s">
        <v>178</v>
      </c>
      <c r="C367" s="322" t="s">
        <v>186</v>
      </c>
      <c r="D367" s="322" t="s">
        <v>181</v>
      </c>
      <c r="E367" s="353">
        <v>8600107007</v>
      </c>
      <c r="F367" s="322" t="s">
        <v>240</v>
      </c>
      <c r="G367" s="322" t="s">
        <v>142</v>
      </c>
      <c r="H367" s="323">
        <f t="shared" si="67"/>
        <v>3000</v>
      </c>
      <c r="I367" s="316">
        <f t="shared" si="61"/>
        <v>3</v>
      </c>
      <c r="J367" s="326">
        <f t="shared" si="66"/>
        <v>0</v>
      </c>
      <c r="K367" s="317">
        <f>K368</f>
        <v>0</v>
      </c>
      <c r="L367" s="317"/>
      <c r="M367" s="317">
        <f t="shared" si="60"/>
        <v>0</v>
      </c>
    </row>
    <row r="368" spans="1:13" ht="15.75" hidden="1">
      <c r="A368" s="321" t="s">
        <v>153</v>
      </c>
      <c r="B368" s="322" t="s">
        <v>178</v>
      </c>
      <c r="C368" s="322" t="s">
        <v>186</v>
      </c>
      <c r="D368" s="322" t="s">
        <v>181</v>
      </c>
      <c r="E368" s="353">
        <v>8600107007</v>
      </c>
      <c r="F368" s="322" t="s">
        <v>240</v>
      </c>
      <c r="G368" s="322" t="s">
        <v>154</v>
      </c>
      <c r="H368" s="323">
        <f t="shared" si="67"/>
        <v>3000</v>
      </c>
      <c r="I368" s="316">
        <f t="shared" si="61"/>
        <v>3</v>
      </c>
      <c r="J368" s="326">
        <f t="shared" si="66"/>
        <v>0</v>
      </c>
      <c r="K368" s="317">
        <f>K369</f>
        <v>0</v>
      </c>
      <c r="L368" s="317"/>
      <c r="M368" s="317">
        <f t="shared" si="60"/>
        <v>0</v>
      </c>
    </row>
    <row r="369" spans="1:13" ht="15.75" hidden="1">
      <c r="A369" s="321" t="s">
        <v>161</v>
      </c>
      <c r="B369" s="322" t="s">
        <v>178</v>
      </c>
      <c r="C369" s="322" t="s">
        <v>186</v>
      </c>
      <c r="D369" s="322" t="s">
        <v>181</v>
      </c>
      <c r="E369" s="353">
        <v>8600107007</v>
      </c>
      <c r="F369" s="322" t="s">
        <v>240</v>
      </c>
      <c r="G369" s="322" t="s">
        <v>162</v>
      </c>
      <c r="H369" s="323">
        <v>3000</v>
      </c>
      <c r="I369" s="316">
        <f t="shared" si="61"/>
        <v>3</v>
      </c>
      <c r="J369" s="326">
        <f t="shared" si="66"/>
        <v>0</v>
      </c>
      <c r="K369" s="317">
        <v>0</v>
      </c>
      <c r="L369" s="317"/>
      <c r="M369" s="317">
        <f t="shared" si="60"/>
        <v>0</v>
      </c>
    </row>
    <row r="370" spans="1:13" ht="15.75">
      <c r="A370" s="340" t="s">
        <v>200</v>
      </c>
      <c r="B370" s="341" t="s">
        <v>178</v>
      </c>
      <c r="C370" s="341" t="s">
        <v>187</v>
      </c>
      <c r="D370" s="341"/>
      <c r="E370" s="341"/>
      <c r="F370" s="341"/>
      <c r="G370" s="378"/>
      <c r="H370" s="379">
        <f>H371</f>
        <v>6862884.73</v>
      </c>
      <c r="I370" s="326">
        <f t="shared" si="61"/>
        <v>6862.884730000001</v>
      </c>
      <c r="J370" s="326">
        <f t="shared" si="66"/>
        <v>4714.90772</v>
      </c>
      <c r="K370" s="380">
        <f>K371</f>
        <v>4714907.72</v>
      </c>
      <c r="L370" s="380">
        <f>L371</f>
        <v>4698112.87</v>
      </c>
      <c r="M370" s="327">
        <f t="shared" si="60"/>
        <v>68.70154323574074</v>
      </c>
    </row>
    <row r="371" spans="1:13" ht="15.75">
      <c r="A371" s="340" t="s">
        <v>93</v>
      </c>
      <c r="B371" s="341" t="s">
        <v>178</v>
      </c>
      <c r="C371" s="341" t="s">
        <v>187</v>
      </c>
      <c r="D371" s="341" t="s">
        <v>140</v>
      </c>
      <c r="E371" s="341"/>
      <c r="F371" s="341"/>
      <c r="G371" s="341"/>
      <c r="H371" s="379">
        <f>H372+H394+H443</f>
        <v>6862884.73</v>
      </c>
      <c r="I371" s="326">
        <f t="shared" si="61"/>
        <v>6862.884730000001</v>
      </c>
      <c r="J371" s="326">
        <f t="shared" si="66"/>
        <v>4714.90772</v>
      </c>
      <c r="K371" s="380">
        <f>K372+K394+K443</f>
        <v>4714907.72</v>
      </c>
      <c r="L371" s="380">
        <f>L372+L394+L443</f>
        <v>4698112.87</v>
      </c>
      <c r="M371" s="327">
        <f t="shared" si="60"/>
        <v>68.70154323574074</v>
      </c>
    </row>
    <row r="372" spans="1:13" ht="15.75">
      <c r="A372" s="342" t="s">
        <v>452</v>
      </c>
      <c r="B372" s="343" t="s">
        <v>178</v>
      </c>
      <c r="C372" s="343" t="s">
        <v>187</v>
      </c>
      <c r="D372" s="343" t="s">
        <v>140</v>
      </c>
      <c r="E372" s="343" t="s">
        <v>7</v>
      </c>
      <c r="F372" s="343"/>
      <c r="G372" s="343"/>
      <c r="H372" s="381">
        <f>H373</f>
        <v>4078734.21</v>
      </c>
      <c r="I372" s="316">
        <f t="shared" si="61"/>
        <v>4078.73421</v>
      </c>
      <c r="J372" s="316">
        <f t="shared" si="66"/>
        <v>2660.54338</v>
      </c>
      <c r="K372" s="382">
        <f>K373</f>
        <v>2660543.38</v>
      </c>
      <c r="L372" s="382">
        <f>L373</f>
        <v>3700112.87</v>
      </c>
      <c r="M372" s="317">
        <f t="shared" si="60"/>
        <v>65.22963358281686</v>
      </c>
    </row>
    <row r="373" spans="1:13" ht="24.75" customHeight="1">
      <c r="A373" s="342" t="s">
        <v>453</v>
      </c>
      <c r="B373" s="343" t="s">
        <v>178</v>
      </c>
      <c r="C373" s="343" t="s">
        <v>187</v>
      </c>
      <c r="D373" s="343" t="s">
        <v>140</v>
      </c>
      <c r="E373" s="343" t="s">
        <v>455</v>
      </c>
      <c r="F373" s="343"/>
      <c r="G373" s="343"/>
      <c r="H373" s="381">
        <f>H374+H386</f>
        <v>4078734.21</v>
      </c>
      <c r="I373" s="316">
        <f t="shared" si="61"/>
        <v>4078.73421</v>
      </c>
      <c r="J373" s="316">
        <f t="shared" si="66"/>
        <v>2660.54338</v>
      </c>
      <c r="K373" s="382">
        <f>K374+K386</f>
        <v>2660543.38</v>
      </c>
      <c r="L373" s="382">
        <f>L374+L386</f>
        <v>3700112.87</v>
      </c>
      <c r="M373" s="317">
        <f t="shared" si="60"/>
        <v>65.22963358281686</v>
      </c>
    </row>
    <row r="374" spans="1:13" ht="24.75" customHeight="1">
      <c r="A374" s="342" t="s">
        <v>454</v>
      </c>
      <c r="B374" s="343" t="s">
        <v>178</v>
      </c>
      <c r="C374" s="343" t="s">
        <v>187</v>
      </c>
      <c r="D374" s="343" t="s">
        <v>140</v>
      </c>
      <c r="E374" s="343" t="s">
        <v>456</v>
      </c>
      <c r="F374" s="343"/>
      <c r="G374" s="343"/>
      <c r="H374" s="381">
        <f>H375</f>
        <v>3975211.21</v>
      </c>
      <c r="I374" s="316">
        <f t="shared" si="61"/>
        <v>3975.21121</v>
      </c>
      <c r="J374" s="316">
        <f t="shared" si="66"/>
        <v>2557.02038</v>
      </c>
      <c r="K374" s="382">
        <f>K375</f>
        <v>2557020.38</v>
      </c>
      <c r="L374" s="382">
        <f>L375</f>
        <v>3700112.87</v>
      </c>
      <c r="M374" s="317">
        <f t="shared" si="60"/>
        <v>64.32413889273572</v>
      </c>
    </row>
    <row r="375" spans="1:13" ht="51.75">
      <c r="A375" s="342" t="s">
        <v>133</v>
      </c>
      <c r="B375" s="343" t="s">
        <v>178</v>
      </c>
      <c r="C375" s="343" t="s">
        <v>187</v>
      </c>
      <c r="D375" s="343" t="s">
        <v>140</v>
      </c>
      <c r="E375" s="343" t="s">
        <v>456</v>
      </c>
      <c r="F375" s="343" t="s">
        <v>134</v>
      </c>
      <c r="G375" s="343"/>
      <c r="H375" s="383">
        <f>H376+H382</f>
        <v>3975211.21</v>
      </c>
      <c r="I375" s="316">
        <f t="shared" si="61"/>
        <v>3975.21121</v>
      </c>
      <c r="J375" s="316">
        <f t="shared" si="66"/>
        <v>2557.02038</v>
      </c>
      <c r="K375" s="384">
        <v>2557020.38</v>
      </c>
      <c r="L375" s="384">
        <f>L376+L382</f>
        <v>3700112.87</v>
      </c>
      <c r="M375" s="317">
        <f t="shared" si="60"/>
        <v>64.32413889273572</v>
      </c>
    </row>
    <row r="376" spans="1:13" ht="15.75" hidden="1">
      <c r="A376" s="342" t="s">
        <v>251</v>
      </c>
      <c r="B376" s="343" t="s">
        <v>178</v>
      </c>
      <c r="C376" s="343" t="s">
        <v>187</v>
      </c>
      <c r="D376" s="343" t="s">
        <v>140</v>
      </c>
      <c r="E376" s="343" t="s">
        <v>456</v>
      </c>
      <c r="F376" s="343" t="s">
        <v>252</v>
      </c>
      <c r="G376" s="343"/>
      <c r="H376" s="383">
        <f>H377</f>
        <v>3100104.2399999998</v>
      </c>
      <c r="I376" s="316">
        <f t="shared" si="61"/>
        <v>3100.1042399999997</v>
      </c>
      <c r="J376" s="316">
        <f t="shared" si="66"/>
        <v>2240.57252</v>
      </c>
      <c r="K376" s="384">
        <f aca="true" t="shared" si="69" ref="K376:L378">K377</f>
        <v>2240572.52</v>
      </c>
      <c r="L376" s="384">
        <f t="shared" si="69"/>
        <v>3100600</v>
      </c>
      <c r="M376" s="317">
        <f t="shared" si="60"/>
        <v>72.27410262823938</v>
      </c>
    </row>
    <row r="377" spans="1:13" ht="15.75" hidden="1">
      <c r="A377" s="336" t="s">
        <v>71</v>
      </c>
      <c r="B377" s="337">
        <v>950</v>
      </c>
      <c r="C377" s="338">
        <v>8</v>
      </c>
      <c r="D377" s="338">
        <v>1</v>
      </c>
      <c r="E377" s="343" t="s">
        <v>456</v>
      </c>
      <c r="F377" s="339">
        <v>111</v>
      </c>
      <c r="G377" s="338">
        <v>200</v>
      </c>
      <c r="H377" s="358">
        <f>H378+H380</f>
        <v>3100104.2399999998</v>
      </c>
      <c r="I377" s="316">
        <f t="shared" si="61"/>
        <v>3100.1042399999997</v>
      </c>
      <c r="J377" s="316">
        <f t="shared" si="66"/>
        <v>2240.57252</v>
      </c>
      <c r="K377" s="316">
        <f>K378+K380</f>
        <v>2240572.52</v>
      </c>
      <c r="L377" s="316">
        <f>L378+L380</f>
        <v>3100600</v>
      </c>
      <c r="M377" s="317">
        <f t="shared" si="60"/>
        <v>72.27410262823938</v>
      </c>
    </row>
    <row r="378" spans="1:13" ht="15.75" hidden="1">
      <c r="A378" s="336" t="s">
        <v>143</v>
      </c>
      <c r="B378" s="337">
        <v>950</v>
      </c>
      <c r="C378" s="338">
        <v>8</v>
      </c>
      <c r="D378" s="338">
        <v>1</v>
      </c>
      <c r="E378" s="343" t="s">
        <v>456</v>
      </c>
      <c r="F378" s="339">
        <v>111</v>
      </c>
      <c r="G378" s="338">
        <v>210</v>
      </c>
      <c r="H378" s="358">
        <f>H379</f>
        <v>3091946.4</v>
      </c>
      <c r="I378" s="316">
        <f t="shared" si="61"/>
        <v>3091.9464</v>
      </c>
      <c r="J378" s="316">
        <f t="shared" si="66"/>
        <v>2240.57252</v>
      </c>
      <c r="K378" s="316">
        <f t="shared" si="69"/>
        <v>2240572.52</v>
      </c>
      <c r="L378" s="316">
        <f t="shared" si="69"/>
        <v>3100600</v>
      </c>
      <c r="M378" s="317">
        <f t="shared" si="60"/>
        <v>72.46479175706281</v>
      </c>
    </row>
    <row r="379" spans="1:13" ht="15.75" hidden="1">
      <c r="A379" s="336" t="s">
        <v>145</v>
      </c>
      <c r="B379" s="337">
        <v>950</v>
      </c>
      <c r="C379" s="338">
        <v>8</v>
      </c>
      <c r="D379" s="338">
        <v>1</v>
      </c>
      <c r="E379" s="343" t="s">
        <v>456</v>
      </c>
      <c r="F379" s="339">
        <v>111</v>
      </c>
      <c r="G379" s="338">
        <v>211</v>
      </c>
      <c r="H379" s="358">
        <v>3091946.4</v>
      </c>
      <c r="I379" s="316">
        <f t="shared" si="61"/>
        <v>3091.9464</v>
      </c>
      <c r="J379" s="316">
        <f t="shared" si="66"/>
        <v>2240.57252</v>
      </c>
      <c r="K379" s="316">
        <v>2240572.52</v>
      </c>
      <c r="L379" s="316">
        <v>3100600</v>
      </c>
      <c r="M379" s="317">
        <f t="shared" si="60"/>
        <v>72.46479175706281</v>
      </c>
    </row>
    <row r="380" spans="1:13" ht="15.75" hidden="1">
      <c r="A380" s="333" t="s">
        <v>149</v>
      </c>
      <c r="B380" s="338">
        <v>950</v>
      </c>
      <c r="C380" s="338">
        <v>8</v>
      </c>
      <c r="D380" s="338">
        <v>1</v>
      </c>
      <c r="E380" s="343" t="s">
        <v>456</v>
      </c>
      <c r="F380" s="339">
        <v>111</v>
      </c>
      <c r="G380" s="338">
        <v>260</v>
      </c>
      <c r="H380" s="358">
        <f>H381</f>
        <v>8157.84</v>
      </c>
      <c r="I380" s="316">
        <f t="shared" si="61"/>
        <v>8.15784</v>
      </c>
      <c r="J380" s="316">
        <f t="shared" si="66"/>
        <v>0</v>
      </c>
      <c r="K380" s="316">
        <f>K381</f>
        <v>0</v>
      </c>
      <c r="L380" s="316">
        <f>L381</f>
        <v>0</v>
      </c>
      <c r="M380" s="317">
        <f t="shared" si="60"/>
        <v>0</v>
      </c>
    </row>
    <row r="381" spans="1:13" ht="26.25" hidden="1">
      <c r="A381" s="328" t="s">
        <v>313</v>
      </c>
      <c r="B381" s="338">
        <v>950</v>
      </c>
      <c r="C381" s="338">
        <v>8</v>
      </c>
      <c r="D381" s="338">
        <v>1</v>
      </c>
      <c r="E381" s="343" t="s">
        <v>456</v>
      </c>
      <c r="F381" s="339">
        <v>111</v>
      </c>
      <c r="G381" s="338">
        <v>266</v>
      </c>
      <c r="H381" s="358">
        <v>8157.84</v>
      </c>
      <c r="I381" s="316">
        <f t="shared" si="61"/>
        <v>8.15784</v>
      </c>
      <c r="J381" s="316">
        <f t="shared" si="66"/>
        <v>0</v>
      </c>
      <c r="K381" s="316">
        <v>0</v>
      </c>
      <c r="L381" s="316">
        <v>0</v>
      </c>
      <c r="M381" s="317">
        <f t="shared" si="60"/>
        <v>0</v>
      </c>
    </row>
    <row r="382" spans="1:13" ht="39" hidden="1">
      <c r="A382" s="385" t="s">
        <v>253</v>
      </c>
      <c r="B382" s="337">
        <v>950</v>
      </c>
      <c r="C382" s="338">
        <v>8</v>
      </c>
      <c r="D382" s="338">
        <v>1</v>
      </c>
      <c r="E382" s="343" t="s">
        <v>456</v>
      </c>
      <c r="F382" s="339">
        <v>119</v>
      </c>
      <c r="G382" s="338"/>
      <c r="H382" s="358">
        <f>H384</f>
        <v>875106.97</v>
      </c>
      <c r="I382" s="316">
        <f t="shared" si="61"/>
        <v>875.1069699999999</v>
      </c>
      <c r="J382" s="316">
        <f t="shared" si="66"/>
        <v>876.78</v>
      </c>
      <c r="K382" s="316">
        <f>K384</f>
        <v>876780</v>
      </c>
      <c r="L382" s="316">
        <f>L384</f>
        <v>599512.87</v>
      </c>
      <c r="M382" s="317">
        <f t="shared" si="60"/>
        <v>100.1911800565364</v>
      </c>
    </row>
    <row r="383" spans="1:13" ht="15.75" hidden="1">
      <c r="A383" s="336" t="s">
        <v>71</v>
      </c>
      <c r="B383" s="337">
        <v>950</v>
      </c>
      <c r="C383" s="338">
        <v>8</v>
      </c>
      <c r="D383" s="338">
        <v>1</v>
      </c>
      <c r="E383" s="343" t="s">
        <v>456</v>
      </c>
      <c r="F383" s="339">
        <v>119</v>
      </c>
      <c r="G383" s="338">
        <v>200</v>
      </c>
      <c r="H383" s="358">
        <f>H384</f>
        <v>875106.97</v>
      </c>
      <c r="I383" s="316">
        <f t="shared" si="61"/>
        <v>875.1069699999999</v>
      </c>
      <c r="J383" s="316">
        <f t="shared" si="66"/>
        <v>876.78</v>
      </c>
      <c r="K383" s="316">
        <f>K384</f>
        <v>876780</v>
      </c>
      <c r="L383" s="316">
        <f>L384</f>
        <v>599512.87</v>
      </c>
      <c r="M383" s="317">
        <f t="shared" si="60"/>
        <v>100.1911800565364</v>
      </c>
    </row>
    <row r="384" spans="1:13" ht="15.75" hidden="1">
      <c r="A384" s="336" t="s">
        <v>143</v>
      </c>
      <c r="B384" s="337">
        <v>950</v>
      </c>
      <c r="C384" s="338">
        <v>8</v>
      </c>
      <c r="D384" s="338">
        <v>1</v>
      </c>
      <c r="E384" s="343" t="s">
        <v>456</v>
      </c>
      <c r="F384" s="339">
        <v>119</v>
      </c>
      <c r="G384" s="338">
        <v>210</v>
      </c>
      <c r="H384" s="358">
        <f>H385</f>
        <v>875106.97</v>
      </c>
      <c r="I384" s="316">
        <f t="shared" si="61"/>
        <v>875.1069699999999</v>
      </c>
      <c r="J384" s="316">
        <f t="shared" si="66"/>
        <v>876.78</v>
      </c>
      <c r="K384" s="316">
        <f>K385</f>
        <v>876780</v>
      </c>
      <c r="L384" s="316">
        <f>L385</f>
        <v>599512.87</v>
      </c>
      <c r="M384" s="317">
        <f t="shared" si="60"/>
        <v>100.1911800565364</v>
      </c>
    </row>
    <row r="385" spans="1:13" ht="15.75" hidden="1">
      <c r="A385" s="336" t="s">
        <v>147</v>
      </c>
      <c r="B385" s="337">
        <v>950</v>
      </c>
      <c r="C385" s="338">
        <v>8</v>
      </c>
      <c r="D385" s="338">
        <v>1</v>
      </c>
      <c r="E385" s="343" t="s">
        <v>456</v>
      </c>
      <c r="F385" s="339">
        <v>119</v>
      </c>
      <c r="G385" s="338">
        <v>213</v>
      </c>
      <c r="H385" s="358">
        <v>875106.97</v>
      </c>
      <c r="I385" s="316">
        <f t="shared" si="61"/>
        <v>875.1069699999999</v>
      </c>
      <c r="J385" s="316">
        <f t="shared" si="66"/>
        <v>876.78</v>
      </c>
      <c r="K385" s="316">
        <v>876780</v>
      </c>
      <c r="L385" s="316">
        <v>599512.87</v>
      </c>
      <c r="M385" s="317">
        <f t="shared" si="60"/>
        <v>100.1911800565364</v>
      </c>
    </row>
    <row r="386" spans="1:13" ht="18" customHeight="1">
      <c r="A386" s="386" t="s">
        <v>282</v>
      </c>
      <c r="B386" s="337">
        <v>950</v>
      </c>
      <c r="C386" s="338">
        <v>8</v>
      </c>
      <c r="D386" s="338">
        <v>1</v>
      </c>
      <c r="E386" s="353" t="s">
        <v>457</v>
      </c>
      <c r="F386" s="322"/>
      <c r="G386" s="322"/>
      <c r="H386" s="323">
        <f>H387</f>
        <v>103523</v>
      </c>
      <c r="I386" s="316">
        <f t="shared" si="61"/>
        <v>103.523</v>
      </c>
      <c r="J386" s="316">
        <f t="shared" si="66"/>
        <v>103.523</v>
      </c>
      <c r="K386" s="317">
        <f>K387</f>
        <v>103523</v>
      </c>
      <c r="L386" s="317">
        <f>L387</f>
        <v>0</v>
      </c>
      <c r="M386" s="317">
        <f t="shared" si="60"/>
        <v>100</v>
      </c>
    </row>
    <row r="387" spans="1:13" ht="25.5">
      <c r="A387" s="373" t="s">
        <v>283</v>
      </c>
      <c r="B387" s="337">
        <v>950</v>
      </c>
      <c r="C387" s="338">
        <v>8</v>
      </c>
      <c r="D387" s="338">
        <v>1</v>
      </c>
      <c r="E387" s="353" t="s">
        <v>457</v>
      </c>
      <c r="F387" s="322" t="s">
        <v>142</v>
      </c>
      <c r="G387" s="322"/>
      <c r="H387" s="323">
        <v>103523</v>
      </c>
      <c r="I387" s="316">
        <f t="shared" si="61"/>
        <v>103.523</v>
      </c>
      <c r="J387" s="316">
        <f t="shared" si="66"/>
        <v>103.523</v>
      </c>
      <c r="K387" s="317">
        <v>103523</v>
      </c>
      <c r="L387" s="317">
        <f>L388</f>
        <v>0</v>
      </c>
      <c r="M387" s="317">
        <f t="shared" si="60"/>
        <v>100</v>
      </c>
    </row>
    <row r="388" spans="1:13" ht="26.25" hidden="1">
      <c r="A388" s="321" t="s">
        <v>237</v>
      </c>
      <c r="B388" s="337">
        <v>950</v>
      </c>
      <c r="C388" s="338">
        <v>8</v>
      </c>
      <c r="D388" s="338">
        <v>1</v>
      </c>
      <c r="E388" s="353" t="s">
        <v>457</v>
      </c>
      <c r="F388" s="322" t="s">
        <v>238</v>
      </c>
      <c r="G388" s="322"/>
      <c r="H388" s="323">
        <f>H389</f>
        <v>650900</v>
      </c>
      <c r="I388" s="316">
        <f t="shared" si="61"/>
        <v>650.9</v>
      </c>
      <c r="J388" s="326"/>
      <c r="K388" s="316"/>
      <c r="L388" s="316"/>
      <c r="M388" s="317">
        <f t="shared" si="60"/>
        <v>0</v>
      </c>
    </row>
    <row r="389" spans="1:13" ht="26.25" hidden="1">
      <c r="A389" s="321" t="s">
        <v>239</v>
      </c>
      <c r="B389" s="337">
        <v>950</v>
      </c>
      <c r="C389" s="338">
        <v>8</v>
      </c>
      <c r="D389" s="338">
        <v>1</v>
      </c>
      <c r="E389" s="353" t="s">
        <v>457</v>
      </c>
      <c r="F389" s="322" t="s">
        <v>240</v>
      </c>
      <c r="G389" s="322"/>
      <c r="H389" s="323">
        <f>H390</f>
        <v>650900</v>
      </c>
      <c r="I389" s="316">
        <f t="shared" si="61"/>
        <v>650.9</v>
      </c>
      <c r="J389" s="326"/>
      <c r="K389" s="316"/>
      <c r="L389" s="316"/>
      <c r="M389" s="317">
        <f t="shared" si="60"/>
        <v>0</v>
      </c>
    </row>
    <row r="390" spans="1:13" ht="15.75" hidden="1">
      <c r="A390" s="321" t="s">
        <v>71</v>
      </c>
      <c r="B390" s="337">
        <v>950</v>
      </c>
      <c r="C390" s="338">
        <v>8</v>
      </c>
      <c r="D390" s="338">
        <v>1</v>
      </c>
      <c r="E390" s="353" t="s">
        <v>457</v>
      </c>
      <c r="F390" s="322" t="s">
        <v>240</v>
      </c>
      <c r="G390" s="322" t="s">
        <v>142</v>
      </c>
      <c r="H390" s="323">
        <f>H391</f>
        <v>650900</v>
      </c>
      <c r="I390" s="316">
        <f t="shared" si="61"/>
        <v>650.9</v>
      </c>
      <c r="J390" s="326"/>
      <c r="K390" s="316"/>
      <c r="L390" s="316"/>
      <c r="M390" s="317">
        <f t="shared" si="60"/>
        <v>0</v>
      </c>
    </row>
    <row r="391" spans="1:13" ht="15.75" hidden="1">
      <c r="A391" s="321" t="s">
        <v>153</v>
      </c>
      <c r="B391" s="337">
        <v>950</v>
      </c>
      <c r="C391" s="338">
        <v>8</v>
      </c>
      <c r="D391" s="338">
        <v>1</v>
      </c>
      <c r="E391" s="353" t="s">
        <v>457</v>
      </c>
      <c r="F391" s="322" t="s">
        <v>240</v>
      </c>
      <c r="G391" s="322" t="s">
        <v>154</v>
      </c>
      <c r="H391" s="323">
        <f>H392+H393</f>
        <v>650900</v>
      </c>
      <c r="I391" s="316">
        <f t="shared" si="61"/>
        <v>650.9</v>
      </c>
      <c r="J391" s="326"/>
      <c r="K391" s="316"/>
      <c r="L391" s="316"/>
      <c r="M391" s="317">
        <f t="shared" si="60"/>
        <v>0</v>
      </c>
    </row>
    <row r="392" spans="1:13" ht="15.75" hidden="1">
      <c r="A392" s="321" t="s">
        <v>159</v>
      </c>
      <c r="B392" s="337">
        <v>950</v>
      </c>
      <c r="C392" s="338">
        <v>8</v>
      </c>
      <c r="D392" s="338">
        <v>1</v>
      </c>
      <c r="E392" s="353" t="s">
        <v>457</v>
      </c>
      <c r="F392" s="322" t="s">
        <v>240</v>
      </c>
      <c r="G392" s="322" t="s">
        <v>160</v>
      </c>
      <c r="H392" s="323">
        <v>588447</v>
      </c>
      <c r="I392" s="316">
        <f t="shared" si="61"/>
        <v>588.447</v>
      </c>
      <c r="J392" s="326"/>
      <c r="K392" s="316"/>
      <c r="L392" s="316"/>
      <c r="M392" s="317">
        <f t="shared" si="60"/>
        <v>0</v>
      </c>
    </row>
    <row r="393" spans="1:13" ht="15.75" hidden="1">
      <c r="A393" s="321" t="s">
        <v>161</v>
      </c>
      <c r="B393" s="337">
        <v>950</v>
      </c>
      <c r="C393" s="338">
        <v>8</v>
      </c>
      <c r="D393" s="338">
        <v>1</v>
      </c>
      <c r="E393" s="353" t="s">
        <v>457</v>
      </c>
      <c r="F393" s="322" t="s">
        <v>240</v>
      </c>
      <c r="G393" s="322" t="s">
        <v>162</v>
      </c>
      <c r="H393" s="323">
        <v>62453</v>
      </c>
      <c r="I393" s="316">
        <f t="shared" si="61"/>
        <v>62.453</v>
      </c>
      <c r="J393" s="326"/>
      <c r="K393" s="316"/>
      <c r="L393" s="316"/>
      <c r="M393" s="317">
        <f t="shared" si="60"/>
        <v>0</v>
      </c>
    </row>
    <row r="394" spans="1:13" ht="26.25">
      <c r="A394" s="328" t="s">
        <v>406</v>
      </c>
      <c r="B394" s="337">
        <v>950</v>
      </c>
      <c r="C394" s="338">
        <v>8</v>
      </c>
      <c r="D394" s="338">
        <v>1</v>
      </c>
      <c r="E394" s="343" t="s">
        <v>324</v>
      </c>
      <c r="F394" s="339"/>
      <c r="G394" s="338"/>
      <c r="H394" s="358">
        <f>H395+H428</f>
        <v>2784150.52</v>
      </c>
      <c r="I394" s="316">
        <f t="shared" si="61"/>
        <v>2784.15052</v>
      </c>
      <c r="J394" s="316">
        <f aca="true" t="shared" si="70" ref="J394:J431">K394/1000</f>
        <v>2054.36434</v>
      </c>
      <c r="K394" s="316">
        <f>K395+K428</f>
        <v>2054364.34</v>
      </c>
      <c r="L394" s="316">
        <f>L395+L428</f>
        <v>998000</v>
      </c>
      <c r="M394" s="317">
        <f t="shared" si="60"/>
        <v>73.78783313769975</v>
      </c>
    </row>
    <row r="395" spans="1:13" ht="29.25" customHeight="1">
      <c r="A395" s="376" t="s">
        <v>498</v>
      </c>
      <c r="B395" s="337">
        <v>950</v>
      </c>
      <c r="C395" s="338">
        <v>8</v>
      </c>
      <c r="D395" s="338">
        <v>1</v>
      </c>
      <c r="E395" s="343" t="s">
        <v>345</v>
      </c>
      <c r="F395" s="339"/>
      <c r="G395" s="338"/>
      <c r="H395" s="358">
        <f>H396+H404+H420</f>
        <v>2711700.52</v>
      </c>
      <c r="I395" s="316">
        <f t="shared" si="61"/>
        <v>2711.70052</v>
      </c>
      <c r="J395" s="316">
        <f t="shared" si="70"/>
        <v>2034.36434</v>
      </c>
      <c r="K395" s="316">
        <f>K396+K404+K420</f>
        <v>2034364.34</v>
      </c>
      <c r="L395" s="316">
        <f>L396+L404</f>
        <v>946000</v>
      </c>
      <c r="M395" s="317">
        <f t="shared" si="60"/>
        <v>75.02171884379032</v>
      </c>
    </row>
    <row r="396" spans="1:13" ht="24.75" customHeight="1" hidden="1">
      <c r="A396" s="377" t="s">
        <v>497</v>
      </c>
      <c r="B396" s="337">
        <v>950</v>
      </c>
      <c r="C396" s="338">
        <v>8</v>
      </c>
      <c r="D396" s="338">
        <v>1</v>
      </c>
      <c r="E396" s="343" t="s">
        <v>347</v>
      </c>
      <c r="F396" s="339"/>
      <c r="G396" s="322"/>
      <c r="H396" s="358">
        <f>H397</f>
        <v>0</v>
      </c>
      <c r="I396" s="316">
        <f t="shared" si="61"/>
        <v>0</v>
      </c>
      <c r="J396" s="316">
        <f t="shared" si="70"/>
        <v>0</v>
      </c>
      <c r="K396" s="316">
        <f aca="true" t="shared" si="71" ref="K396:L400">K397</f>
        <v>0</v>
      </c>
      <c r="L396" s="316">
        <f t="shared" si="71"/>
        <v>30000</v>
      </c>
      <c r="M396" s="317" t="e">
        <f t="shared" si="60"/>
        <v>#DIV/0!</v>
      </c>
    </row>
    <row r="397" spans="1:13" ht="26.25" hidden="1">
      <c r="A397" s="336" t="s">
        <v>254</v>
      </c>
      <c r="B397" s="337">
        <v>950</v>
      </c>
      <c r="C397" s="338">
        <v>8</v>
      </c>
      <c r="D397" s="338">
        <v>1</v>
      </c>
      <c r="E397" s="343" t="s">
        <v>347</v>
      </c>
      <c r="F397" s="339">
        <v>200</v>
      </c>
      <c r="G397" s="338"/>
      <c r="H397" s="358">
        <f>H398</f>
        <v>0</v>
      </c>
      <c r="I397" s="316">
        <f t="shared" si="61"/>
        <v>0</v>
      </c>
      <c r="J397" s="316">
        <f t="shared" si="70"/>
        <v>0</v>
      </c>
      <c r="K397" s="316">
        <v>0</v>
      </c>
      <c r="L397" s="316">
        <f t="shared" si="71"/>
        <v>30000</v>
      </c>
      <c r="M397" s="317" t="e">
        <f t="shared" si="60"/>
        <v>#DIV/0!</v>
      </c>
    </row>
    <row r="398" spans="1:13" ht="26.25" hidden="1">
      <c r="A398" s="336" t="s">
        <v>237</v>
      </c>
      <c r="B398" s="337">
        <v>950</v>
      </c>
      <c r="C398" s="338">
        <v>8</v>
      </c>
      <c r="D398" s="338">
        <v>1</v>
      </c>
      <c r="E398" s="343" t="s">
        <v>347</v>
      </c>
      <c r="F398" s="339">
        <v>240</v>
      </c>
      <c r="G398" s="338"/>
      <c r="H398" s="358">
        <f>H399</f>
        <v>0</v>
      </c>
      <c r="I398" s="316">
        <f t="shared" si="61"/>
        <v>0</v>
      </c>
      <c r="J398" s="316">
        <f t="shared" si="70"/>
        <v>30</v>
      </c>
      <c r="K398" s="316">
        <f t="shared" si="71"/>
        <v>30000</v>
      </c>
      <c r="L398" s="316">
        <f t="shared" si="71"/>
        <v>30000</v>
      </c>
      <c r="M398" s="317" t="e">
        <f t="shared" si="60"/>
        <v>#DIV/0!</v>
      </c>
    </row>
    <row r="399" spans="1:13" ht="15.75" hidden="1">
      <c r="A399" s="336" t="s">
        <v>350</v>
      </c>
      <c r="B399" s="337">
        <v>950</v>
      </c>
      <c r="C399" s="338">
        <v>8</v>
      </c>
      <c r="D399" s="338">
        <v>1</v>
      </c>
      <c r="E399" s="343" t="s">
        <v>347</v>
      </c>
      <c r="F399" s="339">
        <v>244</v>
      </c>
      <c r="G399" s="338"/>
      <c r="H399" s="358">
        <f>H400</f>
        <v>0</v>
      </c>
      <c r="I399" s="316">
        <f t="shared" si="61"/>
        <v>0</v>
      </c>
      <c r="J399" s="316">
        <f t="shared" si="70"/>
        <v>30</v>
      </c>
      <c r="K399" s="316">
        <f t="shared" si="71"/>
        <v>30000</v>
      </c>
      <c r="L399" s="316">
        <f t="shared" si="71"/>
        <v>30000</v>
      </c>
      <c r="M399" s="317" t="e">
        <f t="shared" si="60"/>
        <v>#DIV/0!</v>
      </c>
    </row>
    <row r="400" spans="1:13" ht="15.75" hidden="1">
      <c r="A400" s="321" t="s">
        <v>73</v>
      </c>
      <c r="B400" s="337">
        <v>950</v>
      </c>
      <c r="C400" s="338">
        <v>8</v>
      </c>
      <c r="D400" s="338">
        <v>1</v>
      </c>
      <c r="E400" s="343" t="s">
        <v>347</v>
      </c>
      <c r="F400" s="339">
        <v>244</v>
      </c>
      <c r="G400" s="338">
        <v>300</v>
      </c>
      <c r="H400" s="358">
        <f>H401</f>
        <v>0</v>
      </c>
      <c r="I400" s="316">
        <f t="shared" si="61"/>
        <v>0</v>
      </c>
      <c r="J400" s="316">
        <f t="shared" si="70"/>
        <v>30</v>
      </c>
      <c r="K400" s="316">
        <f t="shared" si="71"/>
        <v>30000</v>
      </c>
      <c r="L400" s="316">
        <f t="shared" si="71"/>
        <v>30000</v>
      </c>
      <c r="M400" s="317" t="e">
        <f t="shared" si="60"/>
        <v>#DIV/0!</v>
      </c>
    </row>
    <row r="401" spans="1:13" ht="15.75" hidden="1">
      <c r="A401" s="321" t="s">
        <v>168</v>
      </c>
      <c r="B401" s="337">
        <v>950</v>
      </c>
      <c r="C401" s="338">
        <v>8</v>
      </c>
      <c r="D401" s="338">
        <v>1</v>
      </c>
      <c r="E401" s="343" t="s">
        <v>347</v>
      </c>
      <c r="F401" s="339">
        <v>244</v>
      </c>
      <c r="G401" s="338">
        <v>340</v>
      </c>
      <c r="H401" s="358">
        <f>H402+H403</f>
        <v>0</v>
      </c>
      <c r="I401" s="316">
        <f t="shared" si="61"/>
        <v>0</v>
      </c>
      <c r="J401" s="316">
        <f t="shared" si="70"/>
        <v>30</v>
      </c>
      <c r="K401" s="316">
        <f>K402+K403</f>
        <v>30000</v>
      </c>
      <c r="L401" s="316">
        <f>L402+L403</f>
        <v>30000</v>
      </c>
      <c r="M401" s="317" t="e">
        <f aca="true" t="shared" si="72" ref="M401:M464">J401/I401*100</f>
        <v>#DIV/0!</v>
      </c>
    </row>
    <row r="402" spans="1:13" ht="15.75" hidden="1">
      <c r="A402" s="328" t="s">
        <v>322</v>
      </c>
      <c r="B402" s="337">
        <v>950</v>
      </c>
      <c r="C402" s="338">
        <v>8</v>
      </c>
      <c r="D402" s="338">
        <v>1</v>
      </c>
      <c r="E402" s="343" t="s">
        <v>347</v>
      </c>
      <c r="F402" s="339">
        <v>244</v>
      </c>
      <c r="G402" s="338">
        <v>344</v>
      </c>
      <c r="H402" s="358">
        <v>0</v>
      </c>
      <c r="I402" s="316">
        <f t="shared" si="61"/>
        <v>0</v>
      </c>
      <c r="J402" s="316">
        <f t="shared" si="70"/>
        <v>30</v>
      </c>
      <c r="K402" s="316">
        <v>30000</v>
      </c>
      <c r="L402" s="316">
        <v>30000</v>
      </c>
      <c r="M402" s="317" t="e">
        <f t="shared" si="72"/>
        <v>#DIV/0!</v>
      </c>
    </row>
    <row r="403" spans="1:13" ht="15.75" hidden="1">
      <c r="A403" s="328" t="s">
        <v>316</v>
      </c>
      <c r="B403" s="337">
        <v>950</v>
      </c>
      <c r="C403" s="338">
        <v>8</v>
      </c>
      <c r="D403" s="338">
        <v>1</v>
      </c>
      <c r="E403" s="343" t="s">
        <v>347</v>
      </c>
      <c r="F403" s="339">
        <v>244</v>
      </c>
      <c r="G403" s="338">
        <v>346</v>
      </c>
      <c r="H403" s="358">
        <v>0</v>
      </c>
      <c r="I403" s="316">
        <f t="shared" si="61"/>
        <v>0</v>
      </c>
      <c r="J403" s="316"/>
      <c r="K403" s="316"/>
      <c r="L403" s="316"/>
      <c r="M403" s="317" t="e">
        <f t="shared" si="72"/>
        <v>#DIV/0!</v>
      </c>
    </row>
    <row r="404" spans="1:13" ht="27.75" customHeight="1">
      <c r="A404" s="368" t="s">
        <v>348</v>
      </c>
      <c r="B404" s="337">
        <v>950</v>
      </c>
      <c r="C404" s="338">
        <v>8</v>
      </c>
      <c r="D404" s="338">
        <v>1</v>
      </c>
      <c r="E404" s="343" t="s">
        <v>349</v>
      </c>
      <c r="F404" s="339"/>
      <c r="G404" s="322"/>
      <c r="H404" s="323">
        <f>H405</f>
        <v>2019617.22</v>
      </c>
      <c r="I404" s="316">
        <f t="shared" si="61"/>
        <v>2019.6172199999999</v>
      </c>
      <c r="J404" s="316">
        <f t="shared" si="70"/>
        <v>1444.86104</v>
      </c>
      <c r="K404" s="317">
        <f>K405</f>
        <v>1444861.04</v>
      </c>
      <c r="L404" s="317">
        <f>L405</f>
        <v>916000</v>
      </c>
      <c r="M404" s="317">
        <f t="shared" si="72"/>
        <v>71.54133098548249</v>
      </c>
    </row>
    <row r="405" spans="1:13" ht="26.25">
      <c r="A405" s="336" t="s">
        <v>254</v>
      </c>
      <c r="B405" s="337">
        <v>950</v>
      </c>
      <c r="C405" s="338">
        <v>8</v>
      </c>
      <c r="D405" s="338">
        <v>1</v>
      </c>
      <c r="E405" s="343" t="s">
        <v>349</v>
      </c>
      <c r="F405" s="339">
        <v>200</v>
      </c>
      <c r="G405" s="322"/>
      <c r="H405" s="323">
        <f>H406</f>
        <v>2019617.22</v>
      </c>
      <c r="I405" s="316">
        <f t="shared" si="61"/>
        <v>2019.6172199999999</v>
      </c>
      <c r="J405" s="316">
        <f t="shared" si="70"/>
        <v>1444.86104</v>
      </c>
      <c r="K405" s="317">
        <v>1444861.04</v>
      </c>
      <c r="L405" s="317">
        <f>L406</f>
        <v>916000</v>
      </c>
      <c r="M405" s="317">
        <f t="shared" si="72"/>
        <v>71.54133098548249</v>
      </c>
    </row>
    <row r="406" spans="1:13" ht="26.25" hidden="1">
      <c r="A406" s="336" t="s">
        <v>237</v>
      </c>
      <c r="B406" s="337">
        <v>950</v>
      </c>
      <c r="C406" s="338">
        <v>8</v>
      </c>
      <c r="D406" s="338">
        <v>1</v>
      </c>
      <c r="E406" s="343" t="s">
        <v>349</v>
      </c>
      <c r="F406" s="339">
        <v>240</v>
      </c>
      <c r="G406" s="322"/>
      <c r="H406" s="323">
        <f>H407+H419</f>
        <v>2019617.22</v>
      </c>
      <c r="I406" s="316">
        <f aca="true" t="shared" si="73" ref="I406:I460">H406/1000</f>
        <v>2019.6172199999999</v>
      </c>
      <c r="J406" s="316">
        <f t="shared" si="70"/>
        <v>1128.4</v>
      </c>
      <c r="K406" s="317">
        <f>K407+K419</f>
        <v>1128400</v>
      </c>
      <c r="L406" s="317">
        <f>L407+L419</f>
        <v>916000</v>
      </c>
      <c r="M406" s="317">
        <f t="shared" si="72"/>
        <v>55.87197360101733</v>
      </c>
    </row>
    <row r="407" spans="1:13" ht="15.75" hidden="1">
      <c r="A407" s="336" t="s">
        <v>350</v>
      </c>
      <c r="B407" s="337">
        <v>950</v>
      </c>
      <c r="C407" s="338">
        <v>8</v>
      </c>
      <c r="D407" s="338">
        <v>1</v>
      </c>
      <c r="E407" s="343" t="s">
        <v>349</v>
      </c>
      <c r="F407" s="339">
        <v>244</v>
      </c>
      <c r="G407" s="322"/>
      <c r="H407" s="323">
        <f>H408+H413</f>
        <v>692288.97</v>
      </c>
      <c r="I407" s="316">
        <f t="shared" si="73"/>
        <v>692.28897</v>
      </c>
      <c r="J407" s="316">
        <f t="shared" si="70"/>
        <v>5</v>
      </c>
      <c r="K407" s="317">
        <f>K408+K413</f>
        <v>5000</v>
      </c>
      <c r="L407" s="317">
        <f>L408+L413</f>
        <v>5000</v>
      </c>
      <c r="M407" s="317">
        <f t="shared" si="72"/>
        <v>0.7222417540467242</v>
      </c>
    </row>
    <row r="408" spans="1:13" ht="15.75" hidden="1">
      <c r="A408" s="321" t="s">
        <v>71</v>
      </c>
      <c r="B408" s="337">
        <v>950</v>
      </c>
      <c r="C408" s="338">
        <v>8</v>
      </c>
      <c r="D408" s="338">
        <v>1</v>
      </c>
      <c r="E408" s="343" t="s">
        <v>349</v>
      </c>
      <c r="F408" s="322" t="s">
        <v>240</v>
      </c>
      <c r="G408" s="322" t="s">
        <v>142</v>
      </c>
      <c r="H408" s="331">
        <f>H409</f>
        <v>655379.97</v>
      </c>
      <c r="I408" s="316">
        <f t="shared" si="73"/>
        <v>655.37997</v>
      </c>
      <c r="J408" s="316">
        <f t="shared" si="70"/>
        <v>5</v>
      </c>
      <c r="K408" s="332">
        <f>K409</f>
        <v>5000</v>
      </c>
      <c r="L408" s="332">
        <f>L409</f>
        <v>5000</v>
      </c>
      <c r="M408" s="317">
        <f t="shared" si="72"/>
        <v>0.7629162056936223</v>
      </c>
    </row>
    <row r="409" spans="1:13" ht="15.75" hidden="1">
      <c r="A409" s="321" t="s">
        <v>153</v>
      </c>
      <c r="B409" s="337">
        <v>950</v>
      </c>
      <c r="C409" s="338">
        <v>8</v>
      </c>
      <c r="D409" s="338">
        <v>1</v>
      </c>
      <c r="E409" s="343" t="s">
        <v>349</v>
      </c>
      <c r="F409" s="322" t="s">
        <v>240</v>
      </c>
      <c r="G409" s="322" t="s">
        <v>154</v>
      </c>
      <c r="H409" s="331">
        <f>H410+H411+H412</f>
        <v>655379.97</v>
      </c>
      <c r="I409" s="316">
        <f t="shared" si="73"/>
        <v>655.37997</v>
      </c>
      <c r="J409" s="316">
        <f t="shared" si="70"/>
        <v>5</v>
      </c>
      <c r="K409" s="332">
        <f>K410+K411+K412</f>
        <v>5000</v>
      </c>
      <c r="L409" s="332">
        <f>L410+L411+L412</f>
        <v>5000</v>
      </c>
      <c r="M409" s="317">
        <f t="shared" si="72"/>
        <v>0.7629162056936223</v>
      </c>
    </row>
    <row r="410" spans="1:13" ht="15.75" hidden="1">
      <c r="A410" s="321" t="s">
        <v>157</v>
      </c>
      <c r="B410" s="337">
        <v>950</v>
      </c>
      <c r="C410" s="338">
        <v>8</v>
      </c>
      <c r="D410" s="338">
        <v>1</v>
      </c>
      <c r="E410" s="343" t="s">
        <v>349</v>
      </c>
      <c r="F410" s="322" t="s">
        <v>240</v>
      </c>
      <c r="G410" s="322" t="s">
        <v>158</v>
      </c>
      <c r="H410" s="331">
        <v>36823.97</v>
      </c>
      <c r="I410" s="316">
        <f t="shared" si="73"/>
        <v>36.82397</v>
      </c>
      <c r="J410" s="316">
        <f t="shared" si="70"/>
        <v>5</v>
      </c>
      <c r="K410" s="332">
        <v>5000</v>
      </c>
      <c r="L410" s="332">
        <v>5000</v>
      </c>
      <c r="M410" s="317">
        <f t="shared" si="72"/>
        <v>13.57811230022184</v>
      </c>
    </row>
    <row r="411" spans="1:13" ht="15.75" hidden="1">
      <c r="A411" s="321" t="s">
        <v>159</v>
      </c>
      <c r="B411" s="337">
        <v>950</v>
      </c>
      <c r="C411" s="338">
        <v>8</v>
      </c>
      <c r="D411" s="338">
        <v>1</v>
      </c>
      <c r="E411" s="343" t="s">
        <v>349</v>
      </c>
      <c r="F411" s="322" t="s">
        <v>240</v>
      </c>
      <c r="G411" s="322" t="s">
        <v>160</v>
      </c>
      <c r="H411" s="331">
        <v>315400</v>
      </c>
      <c r="I411" s="316">
        <f t="shared" si="73"/>
        <v>315.4</v>
      </c>
      <c r="J411" s="316">
        <f t="shared" si="70"/>
        <v>0</v>
      </c>
      <c r="K411" s="332">
        <v>0</v>
      </c>
      <c r="L411" s="332">
        <v>0</v>
      </c>
      <c r="M411" s="317">
        <f t="shared" si="72"/>
        <v>0</v>
      </c>
    </row>
    <row r="412" spans="1:13" ht="15.75" hidden="1">
      <c r="A412" s="321" t="s">
        <v>161</v>
      </c>
      <c r="B412" s="337">
        <v>950</v>
      </c>
      <c r="C412" s="338">
        <v>8</v>
      </c>
      <c r="D412" s="338">
        <v>1</v>
      </c>
      <c r="E412" s="343" t="s">
        <v>349</v>
      </c>
      <c r="F412" s="322" t="s">
        <v>240</v>
      </c>
      <c r="G412" s="322" t="s">
        <v>162</v>
      </c>
      <c r="H412" s="331">
        <v>303156</v>
      </c>
      <c r="I412" s="316">
        <f t="shared" si="73"/>
        <v>303.156</v>
      </c>
      <c r="J412" s="316">
        <f t="shared" si="70"/>
        <v>0</v>
      </c>
      <c r="K412" s="332">
        <v>0</v>
      </c>
      <c r="L412" s="332">
        <v>0</v>
      </c>
      <c r="M412" s="317">
        <f t="shared" si="72"/>
        <v>0</v>
      </c>
    </row>
    <row r="413" spans="1:13" ht="13.5" customHeight="1" hidden="1">
      <c r="A413" s="321" t="s">
        <v>73</v>
      </c>
      <c r="B413" s="337">
        <v>950</v>
      </c>
      <c r="C413" s="338">
        <v>8</v>
      </c>
      <c r="D413" s="338">
        <v>1</v>
      </c>
      <c r="E413" s="343" t="s">
        <v>349</v>
      </c>
      <c r="F413" s="322" t="s">
        <v>240</v>
      </c>
      <c r="G413" s="322" t="s">
        <v>165</v>
      </c>
      <c r="H413" s="331">
        <f>H415+H414</f>
        <v>36909</v>
      </c>
      <c r="I413" s="316">
        <f t="shared" si="73"/>
        <v>36.909</v>
      </c>
      <c r="J413" s="316">
        <f t="shared" si="70"/>
        <v>0</v>
      </c>
      <c r="K413" s="332">
        <f>K415+K414</f>
        <v>0</v>
      </c>
      <c r="L413" s="332">
        <f>L415+L414</f>
        <v>0</v>
      </c>
      <c r="M413" s="317">
        <f t="shared" si="72"/>
        <v>0</v>
      </c>
    </row>
    <row r="414" spans="1:13" ht="15.75" hidden="1">
      <c r="A414" s="321" t="s">
        <v>166</v>
      </c>
      <c r="B414" s="337">
        <v>950</v>
      </c>
      <c r="C414" s="338">
        <v>8</v>
      </c>
      <c r="D414" s="338">
        <v>1</v>
      </c>
      <c r="E414" s="343" t="s">
        <v>349</v>
      </c>
      <c r="F414" s="322" t="s">
        <v>240</v>
      </c>
      <c r="G414" s="322" t="s">
        <v>167</v>
      </c>
      <c r="H414" s="331">
        <v>0</v>
      </c>
      <c r="I414" s="316">
        <f t="shared" si="73"/>
        <v>0</v>
      </c>
      <c r="J414" s="316">
        <f t="shared" si="70"/>
        <v>0</v>
      </c>
      <c r="K414" s="332">
        <v>0</v>
      </c>
      <c r="L414" s="332">
        <v>0</v>
      </c>
      <c r="M414" s="317" t="e">
        <f t="shared" si="72"/>
        <v>#DIV/0!</v>
      </c>
    </row>
    <row r="415" spans="1:13" ht="15.75" hidden="1">
      <c r="A415" s="334" t="s">
        <v>168</v>
      </c>
      <c r="B415" s="337">
        <v>950</v>
      </c>
      <c r="C415" s="338">
        <v>8</v>
      </c>
      <c r="D415" s="338">
        <v>1</v>
      </c>
      <c r="E415" s="343" t="s">
        <v>349</v>
      </c>
      <c r="F415" s="322" t="s">
        <v>240</v>
      </c>
      <c r="G415" s="322" t="s">
        <v>169</v>
      </c>
      <c r="H415" s="331">
        <f>H416+H417+H418</f>
        <v>36909</v>
      </c>
      <c r="I415" s="316">
        <f t="shared" si="73"/>
        <v>36.909</v>
      </c>
      <c r="J415" s="316">
        <f t="shared" si="70"/>
        <v>0</v>
      </c>
      <c r="K415" s="332">
        <f>K416+K417+K418</f>
        <v>0</v>
      </c>
      <c r="L415" s="332">
        <f>L416+L417+L418</f>
        <v>0</v>
      </c>
      <c r="M415" s="317">
        <f t="shared" si="72"/>
        <v>0</v>
      </c>
    </row>
    <row r="416" spans="1:13" ht="15.75" hidden="1">
      <c r="A416" s="328" t="s">
        <v>315</v>
      </c>
      <c r="B416" s="337">
        <v>950</v>
      </c>
      <c r="C416" s="338">
        <v>8</v>
      </c>
      <c r="D416" s="338">
        <v>1</v>
      </c>
      <c r="E416" s="343" t="s">
        <v>349</v>
      </c>
      <c r="F416" s="322" t="s">
        <v>240</v>
      </c>
      <c r="G416" s="322" t="s">
        <v>317</v>
      </c>
      <c r="H416" s="331">
        <v>0</v>
      </c>
      <c r="I416" s="316">
        <f t="shared" si="73"/>
        <v>0</v>
      </c>
      <c r="J416" s="316">
        <f t="shared" si="70"/>
        <v>0</v>
      </c>
      <c r="K416" s="332">
        <v>0</v>
      </c>
      <c r="L416" s="332">
        <v>0</v>
      </c>
      <c r="M416" s="317" t="e">
        <f t="shared" si="72"/>
        <v>#DIV/0!</v>
      </c>
    </row>
    <row r="417" spans="1:13" ht="15.75" hidden="1">
      <c r="A417" s="328" t="s">
        <v>322</v>
      </c>
      <c r="B417" s="337">
        <v>950</v>
      </c>
      <c r="C417" s="338">
        <v>8</v>
      </c>
      <c r="D417" s="338">
        <v>1</v>
      </c>
      <c r="E417" s="343" t="s">
        <v>349</v>
      </c>
      <c r="F417" s="322" t="s">
        <v>240</v>
      </c>
      <c r="G417" s="322" t="s">
        <v>323</v>
      </c>
      <c r="H417" s="331">
        <v>0</v>
      </c>
      <c r="I417" s="316">
        <f t="shared" si="73"/>
        <v>0</v>
      </c>
      <c r="J417" s="316">
        <f t="shared" si="70"/>
        <v>0</v>
      </c>
      <c r="K417" s="332">
        <v>0</v>
      </c>
      <c r="L417" s="332">
        <v>0</v>
      </c>
      <c r="M417" s="317" t="e">
        <f t="shared" si="72"/>
        <v>#DIV/0!</v>
      </c>
    </row>
    <row r="418" spans="1:13" ht="15.75" hidden="1">
      <c r="A418" s="328" t="s">
        <v>316</v>
      </c>
      <c r="B418" s="337">
        <v>950</v>
      </c>
      <c r="C418" s="338">
        <v>8</v>
      </c>
      <c r="D418" s="338">
        <v>1</v>
      </c>
      <c r="E418" s="343" t="s">
        <v>349</v>
      </c>
      <c r="F418" s="322" t="s">
        <v>240</v>
      </c>
      <c r="G418" s="322" t="s">
        <v>304</v>
      </c>
      <c r="H418" s="331">
        <v>36909</v>
      </c>
      <c r="I418" s="316">
        <f t="shared" si="73"/>
        <v>36.909</v>
      </c>
      <c r="J418" s="316">
        <f t="shared" si="70"/>
        <v>0</v>
      </c>
      <c r="K418" s="332">
        <v>0</v>
      </c>
      <c r="L418" s="332">
        <v>0</v>
      </c>
      <c r="M418" s="317">
        <f t="shared" si="72"/>
        <v>0</v>
      </c>
    </row>
    <row r="419" spans="1:13" ht="15.75" hidden="1">
      <c r="A419" s="387" t="s">
        <v>401</v>
      </c>
      <c r="B419" s="337">
        <v>950</v>
      </c>
      <c r="C419" s="338">
        <v>8</v>
      </c>
      <c r="D419" s="338">
        <v>1</v>
      </c>
      <c r="E419" s="343" t="s">
        <v>349</v>
      </c>
      <c r="F419" s="322" t="s">
        <v>400</v>
      </c>
      <c r="G419" s="322" t="s">
        <v>158</v>
      </c>
      <c r="H419" s="331">
        <v>1327328.25</v>
      </c>
      <c r="I419" s="316">
        <f>H419/1000</f>
        <v>1327.32825</v>
      </c>
      <c r="J419" s="316">
        <f t="shared" si="70"/>
        <v>1123.4</v>
      </c>
      <c r="K419" s="332">
        <v>1123400</v>
      </c>
      <c r="L419" s="332">
        <v>911000</v>
      </c>
      <c r="M419" s="317">
        <f t="shared" si="72"/>
        <v>84.6361855102534</v>
      </c>
    </row>
    <row r="420" spans="1:13" ht="51.75" customHeight="1">
      <c r="A420" s="377" t="s">
        <v>346</v>
      </c>
      <c r="B420" s="337">
        <v>950</v>
      </c>
      <c r="C420" s="338">
        <v>8</v>
      </c>
      <c r="D420" s="338">
        <v>1</v>
      </c>
      <c r="E420" s="343" t="s">
        <v>397</v>
      </c>
      <c r="F420" s="339"/>
      <c r="G420" s="338"/>
      <c r="H420" s="358">
        <f>H421</f>
        <v>692083.3</v>
      </c>
      <c r="I420" s="316">
        <f t="shared" si="73"/>
        <v>692.0833</v>
      </c>
      <c r="J420" s="316">
        <f t="shared" si="70"/>
        <v>589.5033000000001</v>
      </c>
      <c r="K420" s="317">
        <f>K421</f>
        <v>589503.3</v>
      </c>
      <c r="L420" s="316">
        <f>L421</f>
        <v>0</v>
      </c>
      <c r="M420" s="317">
        <f t="shared" si="72"/>
        <v>85.17808477678916</v>
      </c>
    </row>
    <row r="421" spans="1:13" ht="32.25" customHeight="1">
      <c r="A421" s="336" t="s">
        <v>254</v>
      </c>
      <c r="B421" s="337">
        <v>950</v>
      </c>
      <c r="C421" s="338">
        <v>8</v>
      </c>
      <c r="D421" s="338">
        <v>1</v>
      </c>
      <c r="E421" s="343" t="s">
        <v>397</v>
      </c>
      <c r="F421" s="339">
        <v>200</v>
      </c>
      <c r="G421" s="338"/>
      <c r="H421" s="358">
        <f>H422</f>
        <v>692083.3</v>
      </c>
      <c r="I421" s="316">
        <f t="shared" si="73"/>
        <v>692.0833</v>
      </c>
      <c r="J421" s="316">
        <f>K421/1000</f>
        <v>589.5033000000001</v>
      </c>
      <c r="K421" s="316">
        <v>589503.3</v>
      </c>
      <c r="L421" s="316">
        <f>L422</f>
        <v>0</v>
      </c>
      <c r="M421" s="317">
        <f t="shared" si="72"/>
        <v>85.17808477678916</v>
      </c>
    </row>
    <row r="422" spans="1:13" ht="32.25" customHeight="1" hidden="1">
      <c r="A422" s="336" t="s">
        <v>237</v>
      </c>
      <c r="B422" s="337">
        <v>950</v>
      </c>
      <c r="C422" s="338">
        <v>8</v>
      </c>
      <c r="D422" s="338">
        <v>1</v>
      </c>
      <c r="E422" s="343" t="s">
        <v>397</v>
      </c>
      <c r="F422" s="339">
        <v>240</v>
      </c>
      <c r="G422" s="338"/>
      <c r="H422" s="358">
        <f>H423</f>
        <v>692083.3</v>
      </c>
      <c r="I422" s="316">
        <f t="shared" si="73"/>
        <v>692.0833</v>
      </c>
      <c r="J422" s="316">
        <f>K422/1000</f>
        <v>0</v>
      </c>
      <c r="K422" s="316">
        <f>K423</f>
        <v>0</v>
      </c>
      <c r="L422" s="332"/>
      <c r="M422" s="317">
        <f t="shared" si="72"/>
        <v>0</v>
      </c>
    </row>
    <row r="423" spans="1:13" ht="22.5" customHeight="1" hidden="1">
      <c r="A423" s="336" t="s">
        <v>350</v>
      </c>
      <c r="B423" s="337">
        <v>950</v>
      </c>
      <c r="C423" s="338">
        <v>8</v>
      </c>
      <c r="D423" s="338">
        <v>1</v>
      </c>
      <c r="E423" s="343" t="s">
        <v>397</v>
      </c>
      <c r="F423" s="339">
        <v>244</v>
      </c>
      <c r="G423" s="338"/>
      <c r="H423" s="358">
        <f>H424</f>
        <v>692083.3</v>
      </c>
      <c r="I423" s="316">
        <f t="shared" si="73"/>
        <v>692.0833</v>
      </c>
      <c r="J423" s="316">
        <f>K423/1000</f>
        <v>0</v>
      </c>
      <c r="K423" s="316">
        <f>K424</f>
        <v>0</v>
      </c>
      <c r="L423" s="332"/>
      <c r="M423" s="317">
        <f t="shared" si="72"/>
        <v>0</v>
      </c>
    </row>
    <row r="424" spans="1:13" ht="21" customHeight="1" hidden="1">
      <c r="A424" s="321" t="s">
        <v>73</v>
      </c>
      <c r="B424" s="337">
        <v>950</v>
      </c>
      <c r="C424" s="338">
        <v>8</v>
      </c>
      <c r="D424" s="338">
        <v>1</v>
      </c>
      <c r="E424" s="343" t="s">
        <v>397</v>
      </c>
      <c r="F424" s="339">
        <v>244</v>
      </c>
      <c r="G424" s="322" t="s">
        <v>165</v>
      </c>
      <c r="H424" s="358">
        <f>H425+H426</f>
        <v>692083.3</v>
      </c>
      <c r="I424" s="316">
        <f t="shared" si="73"/>
        <v>692.0833</v>
      </c>
      <c r="J424" s="316">
        <f>K424/1000</f>
        <v>0</v>
      </c>
      <c r="K424" s="316">
        <f>K425</f>
        <v>0</v>
      </c>
      <c r="L424" s="332"/>
      <c r="M424" s="317">
        <f t="shared" si="72"/>
        <v>0</v>
      </c>
    </row>
    <row r="425" spans="1:13" ht="13.5" customHeight="1" hidden="1">
      <c r="A425" s="321" t="s">
        <v>166</v>
      </c>
      <c r="B425" s="337">
        <v>950</v>
      </c>
      <c r="C425" s="338">
        <v>8</v>
      </c>
      <c r="D425" s="338">
        <v>1</v>
      </c>
      <c r="E425" s="343" t="s">
        <v>397</v>
      </c>
      <c r="F425" s="339">
        <v>244</v>
      </c>
      <c r="G425" s="322" t="s">
        <v>167</v>
      </c>
      <c r="H425" s="358">
        <v>686771.3</v>
      </c>
      <c r="I425" s="316">
        <f t="shared" si="73"/>
        <v>686.7713</v>
      </c>
      <c r="J425" s="316">
        <f>K425/1000</f>
        <v>0</v>
      </c>
      <c r="K425" s="316">
        <v>0</v>
      </c>
      <c r="L425" s="332"/>
      <c r="M425" s="317">
        <f t="shared" si="72"/>
        <v>0</v>
      </c>
    </row>
    <row r="426" spans="1:13" ht="13.5" customHeight="1" hidden="1">
      <c r="A426" s="334" t="s">
        <v>168</v>
      </c>
      <c r="B426" s="337">
        <v>950</v>
      </c>
      <c r="C426" s="338">
        <v>8</v>
      </c>
      <c r="D426" s="338">
        <v>1</v>
      </c>
      <c r="E426" s="343" t="s">
        <v>397</v>
      </c>
      <c r="F426" s="339">
        <v>244</v>
      </c>
      <c r="G426" s="322" t="s">
        <v>169</v>
      </c>
      <c r="H426" s="358">
        <f>H427</f>
        <v>5312</v>
      </c>
      <c r="I426" s="316">
        <f t="shared" si="73"/>
        <v>5.312</v>
      </c>
      <c r="J426" s="316"/>
      <c r="K426" s="316"/>
      <c r="L426" s="332"/>
      <c r="M426" s="317">
        <f t="shared" si="72"/>
        <v>0</v>
      </c>
    </row>
    <row r="427" spans="1:13" ht="13.5" customHeight="1" hidden="1">
      <c r="A427" s="328" t="s">
        <v>316</v>
      </c>
      <c r="B427" s="337">
        <v>950</v>
      </c>
      <c r="C427" s="338">
        <v>8</v>
      </c>
      <c r="D427" s="338">
        <v>1</v>
      </c>
      <c r="E427" s="343" t="s">
        <v>397</v>
      </c>
      <c r="F427" s="339">
        <v>244</v>
      </c>
      <c r="G427" s="322" t="s">
        <v>304</v>
      </c>
      <c r="H427" s="358">
        <v>5312</v>
      </c>
      <c r="I427" s="316"/>
      <c r="J427" s="316"/>
      <c r="K427" s="316"/>
      <c r="L427" s="332"/>
      <c r="M427" s="317" t="e">
        <f t="shared" si="72"/>
        <v>#DIV/0!</v>
      </c>
    </row>
    <row r="428" spans="1:13" ht="27" customHeight="1">
      <c r="A428" s="368" t="s">
        <v>351</v>
      </c>
      <c r="B428" s="337">
        <v>950</v>
      </c>
      <c r="C428" s="338">
        <v>8</v>
      </c>
      <c r="D428" s="338">
        <v>1</v>
      </c>
      <c r="E428" s="343" t="s">
        <v>354</v>
      </c>
      <c r="F428" s="339"/>
      <c r="G428" s="322"/>
      <c r="H428" s="331">
        <f>H429+H436</f>
        <v>72450</v>
      </c>
      <c r="I428" s="316">
        <f t="shared" si="73"/>
        <v>72.45</v>
      </c>
      <c r="J428" s="316"/>
      <c r="K428" s="332">
        <f>K429+K436</f>
        <v>20000</v>
      </c>
      <c r="L428" s="332">
        <f>L429+L436</f>
        <v>52000</v>
      </c>
      <c r="M428" s="317">
        <f t="shared" si="72"/>
        <v>0</v>
      </c>
    </row>
    <row r="429" spans="1:13" ht="25.5" customHeight="1">
      <c r="A429" s="110" t="s">
        <v>353</v>
      </c>
      <c r="B429" s="337">
        <v>950</v>
      </c>
      <c r="C429" s="338">
        <v>8</v>
      </c>
      <c r="D429" s="338">
        <v>1</v>
      </c>
      <c r="E429" s="343" t="s">
        <v>352</v>
      </c>
      <c r="F429" s="339"/>
      <c r="G429" s="322"/>
      <c r="H429" s="331">
        <f>H430</f>
        <v>29000</v>
      </c>
      <c r="I429" s="316">
        <f t="shared" si="73"/>
        <v>29</v>
      </c>
      <c r="J429" s="316">
        <f t="shared" si="70"/>
        <v>20</v>
      </c>
      <c r="K429" s="332">
        <f aca="true" t="shared" si="74" ref="K429:L434">K430</f>
        <v>20000</v>
      </c>
      <c r="L429" s="332">
        <f t="shared" si="74"/>
        <v>23000</v>
      </c>
      <c r="M429" s="317">
        <f t="shared" si="72"/>
        <v>68.96551724137932</v>
      </c>
    </row>
    <row r="430" spans="1:13" ht="26.25">
      <c r="A430" s="321" t="s">
        <v>212</v>
      </c>
      <c r="B430" s="337">
        <v>950</v>
      </c>
      <c r="C430" s="338">
        <v>8</v>
      </c>
      <c r="D430" s="338">
        <v>1</v>
      </c>
      <c r="E430" s="343" t="s">
        <v>352</v>
      </c>
      <c r="F430" s="339">
        <v>200</v>
      </c>
      <c r="G430" s="322"/>
      <c r="H430" s="331">
        <f>H431</f>
        <v>29000</v>
      </c>
      <c r="I430" s="316">
        <f t="shared" si="73"/>
        <v>29</v>
      </c>
      <c r="J430" s="316">
        <f t="shared" si="70"/>
        <v>20</v>
      </c>
      <c r="K430" s="332">
        <v>20000</v>
      </c>
      <c r="L430" s="332">
        <v>23000</v>
      </c>
      <c r="M430" s="317">
        <f t="shared" si="72"/>
        <v>68.96551724137932</v>
      </c>
    </row>
    <row r="431" spans="1:13" ht="26.25" hidden="1">
      <c r="A431" s="321" t="s">
        <v>237</v>
      </c>
      <c r="B431" s="337">
        <v>950</v>
      </c>
      <c r="C431" s="338">
        <v>8</v>
      </c>
      <c r="D431" s="338">
        <v>1</v>
      </c>
      <c r="E431" s="343" t="s">
        <v>352</v>
      </c>
      <c r="F431" s="339">
        <v>240</v>
      </c>
      <c r="G431" s="322"/>
      <c r="H431" s="331">
        <f>H432</f>
        <v>29000</v>
      </c>
      <c r="I431" s="316">
        <f t="shared" si="73"/>
        <v>29</v>
      </c>
      <c r="J431" s="316">
        <f t="shared" si="70"/>
        <v>24</v>
      </c>
      <c r="K431" s="332">
        <f t="shared" si="74"/>
        <v>24000</v>
      </c>
      <c r="L431" s="332">
        <f t="shared" si="74"/>
        <v>24000</v>
      </c>
      <c r="M431" s="317">
        <f t="shared" si="72"/>
        <v>82.75862068965517</v>
      </c>
    </row>
    <row r="432" spans="1:13" ht="21" customHeight="1" hidden="1">
      <c r="A432" s="321" t="s">
        <v>350</v>
      </c>
      <c r="B432" s="337">
        <v>950</v>
      </c>
      <c r="C432" s="338">
        <v>8</v>
      </c>
      <c r="D432" s="338">
        <v>1</v>
      </c>
      <c r="E432" s="343" t="s">
        <v>352</v>
      </c>
      <c r="F432" s="339">
        <v>244</v>
      </c>
      <c r="G432" s="322"/>
      <c r="H432" s="323">
        <f aca="true" t="shared" si="75" ref="H432:H440">H433</f>
        <v>29000</v>
      </c>
      <c r="I432" s="316">
        <f t="shared" si="73"/>
        <v>29</v>
      </c>
      <c r="J432" s="316">
        <f>K432/1000</f>
        <v>24</v>
      </c>
      <c r="K432" s="317">
        <f t="shared" si="74"/>
        <v>24000</v>
      </c>
      <c r="L432" s="317">
        <f t="shared" si="74"/>
        <v>24000</v>
      </c>
      <c r="M432" s="317">
        <f t="shared" si="72"/>
        <v>82.75862068965517</v>
      </c>
    </row>
    <row r="433" spans="1:13" ht="15.75" hidden="1">
      <c r="A433" s="321" t="s">
        <v>71</v>
      </c>
      <c r="B433" s="337">
        <v>950</v>
      </c>
      <c r="C433" s="338">
        <v>8</v>
      </c>
      <c r="D433" s="338">
        <v>1</v>
      </c>
      <c r="E433" s="343" t="s">
        <v>352</v>
      </c>
      <c r="F433" s="322" t="s">
        <v>240</v>
      </c>
      <c r="G433" s="322" t="s">
        <v>142</v>
      </c>
      <c r="H433" s="323">
        <f t="shared" si="75"/>
        <v>29000</v>
      </c>
      <c r="I433" s="316">
        <f t="shared" si="73"/>
        <v>29</v>
      </c>
      <c r="J433" s="326">
        <f>K433/1000</f>
        <v>24</v>
      </c>
      <c r="K433" s="317">
        <f t="shared" si="74"/>
        <v>24000</v>
      </c>
      <c r="L433" s="317">
        <f t="shared" si="74"/>
        <v>24000</v>
      </c>
      <c r="M433" s="317">
        <f t="shared" si="72"/>
        <v>82.75862068965517</v>
      </c>
    </row>
    <row r="434" spans="1:13" ht="15.75" hidden="1">
      <c r="A434" s="321" t="s">
        <v>153</v>
      </c>
      <c r="B434" s="337">
        <v>950</v>
      </c>
      <c r="C434" s="338">
        <v>8</v>
      </c>
      <c r="D434" s="338">
        <v>1</v>
      </c>
      <c r="E434" s="343" t="s">
        <v>352</v>
      </c>
      <c r="F434" s="322" t="s">
        <v>240</v>
      </c>
      <c r="G434" s="322" t="s">
        <v>154</v>
      </c>
      <c r="H434" s="323">
        <f t="shared" si="75"/>
        <v>29000</v>
      </c>
      <c r="I434" s="316">
        <f t="shared" si="73"/>
        <v>29</v>
      </c>
      <c r="J434" s="326"/>
      <c r="K434" s="317">
        <f t="shared" si="74"/>
        <v>24000</v>
      </c>
      <c r="L434" s="317">
        <f t="shared" si="74"/>
        <v>24000</v>
      </c>
      <c r="M434" s="317">
        <f t="shared" si="72"/>
        <v>0</v>
      </c>
    </row>
    <row r="435" spans="1:13" ht="15.75" hidden="1">
      <c r="A435" s="321" t="s">
        <v>155</v>
      </c>
      <c r="B435" s="337">
        <v>950</v>
      </c>
      <c r="C435" s="338">
        <v>8</v>
      </c>
      <c r="D435" s="338">
        <v>1</v>
      </c>
      <c r="E435" s="343" t="s">
        <v>352</v>
      </c>
      <c r="F435" s="322" t="s">
        <v>240</v>
      </c>
      <c r="G435" s="322" t="s">
        <v>156</v>
      </c>
      <c r="H435" s="323">
        <v>29000</v>
      </c>
      <c r="I435" s="316">
        <f t="shared" si="73"/>
        <v>29</v>
      </c>
      <c r="J435" s="326">
        <f aca="true" t="shared" si="76" ref="J435:J442">K435/1000</f>
        <v>24</v>
      </c>
      <c r="K435" s="317">
        <v>24000</v>
      </c>
      <c r="L435" s="317">
        <v>24000</v>
      </c>
      <c r="M435" s="317">
        <f t="shared" si="72"/>
        <v>82.75862068965517</v>
      </c>
    </row>
    <row r="436" spans="1:13" ht="26.25">
      <c r="A436" s="377" t="s">
        <v>355</v>
      </c>
      <c r="B436" s="337">
        <v>950</v>
      </c>
      <c r="C436" s="338">
        <v>8</v>
      </c>
      <c r="D436" s="338">
        <v>1</v>
      </c>
      <c r="E436" s="343" t="s">
        <v>356</v>
      </c>
      <c r="F436" s="322"/>
      <c r="G436" s="322"/>
      <c r="H436" s="323">
        <f>H437</f>
        <v>43450</v>
      </c>
      <c r="I436" s="316">
        <f t="shared" si="73"/>
        <v>43.45</v>
      </c>
      <c r="J436" s="316">
        <f t="shared" si="76"/>
        <v>0</v>
      </c>
      <c r="K436" s="317">
        <f>K438</f>
        <v>0</v>
      </c>
      <c r="L436" s="317">
        <f>L438</f>
        <v>29000</v>
      </c>
      <c r="M436" s="317">
        <f t="shared" si="72"/>
        <v>0</v>
      </c>
    </row>
    <row r="437" spans="1:13" ht="26.25">
      <c r="A437" s="321" t="s">
        <v>212</v>
      </c>
      <c r="B437" s="337">
        <v>950</v>
      </c>
      <c r="C437" s="338">
        <v>8</v>
      </c>
      <c r="D437" s="338">
        <v>1</v>
      </c>
      <c r="E437" s="343" t="s">
        <v>352</v>
      </c>
      <c r="F437" s="339">
        <v>200</v>
      </c>
      <c r="G437" s="322"/>
      <c r="H437" s="323">
        <f>H438</f>
        <v>43450</v>
      </c>
      <c r="I437" s="316">
        <f t="shared" si="73"/>
        <v>43.45</v>
      </c>
      <c r="J437" s="326">
        <f t="shared" si="76"/>
        <v>0</v>
      </c>
      <c r="K437" s="317">
        <f>K438</f>
        <v>0</v>
      </c>
      <c r="L437" s="317">
        <f>L438</f>
        <v>29000</v>
      </c>
      <c r="M437" s="317">
        <f t="shared" si="72"/>
        <v>0</v>
      </c>
    </row>
    <row r="438" spans="1:13" ht="26.25" hidden="1">
      <c r="A438" s="321" t="s">
        <v>237</v>
      </c>
      <c r="B438" s="322" t="s">
        <v>178</v>
      </c>
      <c r="C438" s="322" t="s">
        <v>187</v>
      </c>
      <c r="D438" s="322" t="s">
        <v>140</v>
      </c>
      <c r="E438" s="343" t="s">
        <v>356</v>
      </c>
      <c r="F438" s="322" t="s">
        <v>238</v>
      </c>
      <c r="G438" s="322"/>
      <c r="H438" s="323">
        <f t="shared" si="75"/>
        <v>43450</v>
      </c>
      <c r="I438" s="316">
        <f t="shared" si="73"/>
        <v>43.45</v>
      </c>
      <c r="J438" s="326">
        <f t="shared" si="76"/>
        <v>0</v>
      </c>
      <c r="K438" s="317">
        <f aca="true" t="shared" si="77" ref="K438:L440">K439</f>
        <v>0</v>
      </c>
      <c r="L438" s="317">
        <f t="shared" si="77"/>
        <v>29000</v>
      </c>
      <c r="M438" s="317">
        <f t="shared" si="72"/>
        <v>0</v>
      </c>
    </row>
    <row r="439" spans="1:13" ht="15.75" hidden="1">
      <c r="A439" s="321" t="s">
        <v>350</v>
      </c>
      <c r="B439" s="322" t="s">
        <v>178</v>
      </c>
      <c r="C439" s="322" t="s">
        <v>187</v>
      </c>
      <c r="D439" s="322" t="s">
        <v>140</v>
      </c>
      <c r="E439" s="343" t="s">
        <v>356</v>
      </c>
      <c r="F439" s="322" t="s">
        <v>240</v>
      </c>
      <c r="G439" s="322"/>
      <c r="H439" s="323">
        <f t="shared" si="75"/>
        <v>43450</v>
      </c>
      <c r="I439" s="316">
        <f t="shared" si="73"/>
        <v>43.45</v>
      </c>
      <c r="J439" s="326">
        <f t="shared" si="76"/>
        <v>0</v>
      </c>
      <c r="K439" s="317">
        <f t="shared" si="77"/>
        <v>0</v>
      </c>
      <c r="L439" s="317">
        <f t="shared" si="77"/>
        <v>29000</v>
      </c>
      <c r="M439" s="317">
        <f t="shared" si="72"/>
        <v>0</v>
      </c>
    </row>
    <row r="440" spans="1:13" ht="15.75" hidden="1">
      <c r="A440" s="321" t="s">
        <v>73</v>
      </c>
      <c r="B440" s="322" t="s">
        <v>178</v>
      </c>
      <c r="C440" s="322" t="s">
        <v>187</v>
      </c>
      <c r="D440" s="322" t="s">
        <v>140</v>
      </c>
      <c r="E440" s="343" t="s">
        <v>356</v>
      </c>
      <c r="F440" s="322" t="s">
        <v>240</v>
      </c>
      <c r="G440" s="322" t="s">
        <v>165</v>
      </c>
      <c r="H440" s="323">
        <f t="shared" si="75"/>
        <v>43450</v>
      </c>
      <c r="I440" s="316">
        <f t="shared" si="73"/>
        <v>43.45</v>
      </c>
      <c r="J440" s="326">
        <f t="shared" si="76"/>
        <v>0</v>
      </c>
      <c r="K440" s="317">
        <f t="shared" si="77"/>
        <v>0</v>
      </c>
      <c r="L440" s="317">
        <f t="shared" si="77"/>
        <v>29000</v>
      </c>
      <c r="M440" s="317">
        <f t="shared" si="72"/>
        <v>0</v>
      </c>
    </row>
    <row r="441" spans="1:13" ht="15.75" hidden="1">
      <c r="A441" s="333" t="s">
        <v>168</v>
      </c>
      <c r="B441" s="322" t="s">
        <v>178</v>
      </c>
      <c r="C441" s="322" t="s">
        <v>187</v>
      </c>
      <c r="D441" s="322" t="s">
        <v>140</v>
      </c>
      <c r="E441" s="343" t="s">
        <v>356</v>
      </c>
      <c r="F441" s="322" t="s">
        <v>240</v>
      </c>
      <c r="G441" s="322" t="s">
        <v>169</v>
      </c>
      <c r="H441" s="323">
        <f>H442</f>
        <v>43450</v>
      </c>
      <c r="I441" s="316">
        <f t="shared" si="73"/>
        <v>43.45</v>
      </c>
      <c r="J441" s="326">
        <f t="shared" si="76"/>
        <v>0</v>
      </c>
      <c r="K441" s="317">
        <f>K442</f>
        <v>0</v>
      </c>
      <c r="L441" s="317">
        <f>L442</f>
        <v>29000</v>
      </c>
      <c r="M441" s="317">
        <f t="shared" si="72"/>
        <v>0</v>
      </c>
    </row>
    <row r="442" spans="1:13" ht="15.75" hidden="1">
      <c r="A442" s="321" t="s">
        <v>168</v>
      </c>
      <c r="B442" s="322" t="s">
        <v>178</v>
      </c>
      <c r="C442" s="322" t="s">
        <v>187</v>
      </c>
      <c r="D442" s="322" t="s">
        <v>140</v>
      </c>
      <c r="E442" s="343" t="s">
        <v>356</v>
      </c>
      <c r="F442" s="322" t="s">
        <v>240</v>
      </c>
      <c r="G442" s="322" t="s">
        <v>305</v>
      </c>
      <c r="H442" s="323">
        <v>43450</v>
      </c>
      <c r="I442" s="316">
        <f t="shared" si="73"/>
        <v>43.45</v>
      </c>
      <c r="J442" s="326">
        <f t="shared" si="76"/>
        <v>0</v>
      </c>
      <c r="K442" s="317">
        <v>0</v>
      </c>
      <c r="L442" s="317">
        <v>29000</v>
      </c>
      <c r="M442" s="317">
        <f t="shared" si="72"/>
        <v>0</v>
      </c>
    </row>
    <row r="443" spans="1:13" ht="64.5" hidden="1">
      <c r="A443" s="336" t="s">
        <v>329</v>
      </c>
      <c r="B443" s="348">
        <v>950</v>
      </c>
      <c r="C443" s="322" t="s">
        <v>187</v>
      </c>
      <c r="D443" s="322" t="s">
        <v>140</v>
      </c>
      <c r="E443" s="353">
        <v>8600000000</v>
      </c>
      <c r="F443" s="351" t="s">
        <v>11</v>
      </c>
      <c r="G443" s="354"/>
      <c r="H443" s="355">
        <f aca="true" t="shared" si="78" ref="H443:H449">H444</f>
        <v>0</v>
      </c>
      <c r="I443" s="316">
        <f t="shared" si="73"/>
        <v>0</v>
      </c>
      <c r="J443" s="316"/>
      <c r="K443" s="317"/>
      <c r="L443" s="317"/>
      <c r="M443" s="317" t="e">
        <f t="shared" si="72"/>
        <v>#DIV/0!</v>
      </c>
    </row>
    <row r="444" spans="1:13" ht="15.75" hidden="1">
      <c r="A444" s="336" t="s">
        <v>318</v>
      </c>
      <c r="B444" s="322" t="s">
        <v>178</v>
      </c>
      <c r="C444" s="322" t="s">
        <v>187</v>
      </c>
      <c r="D444" s="322" t="s">
        <v>140</v>
      </c>
      <c r="E444" s="353">
        <v>8600107000</v>
      </c>
      <c r="F444" s="351" t="s">
        <v>11</v>
      </c>
      <c r="G444" s="354"/>
      <c r="H444" s="355">
        <f t="shared" si="78"/>
        <v>0</v>
      </c>
      <c r="I444" s="316">
        <f t="shared" si="73"/>
        <v>0</v>
      </c>
      <c r="J444" s="326"/>
      <c r="K444" s="317"/>
      <c r="L444" s="317"/>
      <c r="M444" s="317" t="e">
        <f t="shared" si="72"/>
        <v>#DIV/0!</v>
      </c>
    </row>
    <row r="445" spans="1:13" ht="26.25" hidden="1">
      <c r="A445" s="110" t="s">
        <v>357</v>
      </c>
      <c r="B445" s="322" t="s">
        <v>178</v>
      </c>
      <c r="C445" s="322" t="s">
        <v>187</v>
      </c>
      <c r="D445" s="322" t="s">
        <v>140</v>
      </c>
      <c r="E445" s="353">
        <v>8600107009</v>
      </c>
      <c r="F445" s="351" t="s">
        <v>11</v>
      </c>
      <c r="G445" s="322"/>
      <c r="H445" s="323">
        <f t="shared" si="78"/>
        <v>0</v>
      </c>
      <c r="I445" s="316">
        <f t="shared" si="73"/>
        <v>0</v>
      </c>
      <c r="J445" s="326"/>
      <c r="K445" s="317"/>
      <c r="L445" s="317"/>
      <c r="M445" s="317" t="e">
        <f t="shared" si="72"/>
        <v>#DIV/0!</v>
      </c>
    </row>
    <row r="446" spans="1:13" ht="26.25" hidden="1">
      <c r="A446" s="336" t="s">
        <v>212</v>
      </c>
      <c r="B446" s="322" t="s">
        <v>178</v>
      </c>
      <c r="C446" s="322" t="s">
        <v>187</v>
      </c>
      <c r="D446" s="322" t="s">
        <v>140</v>
      </c>
      <c r="E446" s="353">
        <v>8600107009</v>
      </c>
      <c r="F446" s="351" t="s">
        <v>142</v>
      </c>
      <c r="G446" s="322"/>
      <c r="H446" s="323">
        <f t="shared" si="78"/>
        <v>0</v>
      </c>
      <c r="I446" s="316">
        <f t="shared" si="73"/>
        <v>0</v>
      </c>
      <c r="J446" s="326"/>
      <c r="K446" s="317"/>
      <c r="L446" s="317"/>
      <c r="M446" s="317" t="e">
        <f t="shared" si="72"/>
        <v>#DIV/0!</v>
      </c>
    </row>
    <row r="447" spans="1:13" ht="26.25" hidden="1">
      <c r="A447" s="321" t="s">
        <v>237</v>
      </c>
      <c r="B447" s="322" t="s">
        <v>178</v>
      </c>
      <c r="C447" s="322" t="s">
        <v>187</v>
      </c>
      <c r="D447" s="322" t="s">
        <v>140</v>
      </c>
      <c r="E447" s="353">
        <v>8600107009</v>
      </c>
      <c r="F447" s="322" t="s">
        <v>238</v>
      </c>
      <c r="G447" s="322"/>
      <c r="H447" s="323">
        <f t="shared" si="78"/>
        <v>0</v>
      </c>
      <c r="I447" s="326">
        <f t="shared" si="73"/>
        <v>0</v>
      </c>
      <c r="J447" s="326"/>
      <c r="K447" s="317"/>
      <c r="L447" s="317"/>
      <c r="M447" s="317" t="e">
        <f t="shared" si="72"/>
        <v>#DIV/0!</v>
      </c>
    </row>
    <row r="448" spans="1:13" ht="15.75" hidden="1">
      <c r="A448" s="321" t="s">
        <v>350</v>
      </c>
      <c r="B448" s="322" t="s">
        <v>178</v>
      </c>
      <c r="C448" s="322" t="s">
        <v>187</v>
      </c>
      <c r="D448" s="322" t="s">
        <v>140</v>
      </c>
      <c r="E448" s="353">
        <v>8600107009</v>
      </c>
      <c r="F448" s="322" t="s">
        <v>240</v>
      </c>
      <c r="G448" s="322"/>
      <c r="H448" s="323">
        <f t="shared" si="78"/>
        <v>0</v>
      </c>
      <c r="I448" s="326">
        <f t="shared" si="73"/>
        <v>0</v>
      </c>
      <c r="J448" s="326"/>
      <c r="K448" s="317"/>
      <c r="L448" s="317"/>
      <c r="M448" s="317" t="e">
        <f t="shared" si="72"/>
        <v>#DIV/0!</v>
      </c>
    </row>
    <row r="449" spans="1:13" ht="15.75" hidden="1">
      <c r="A449" s="321" t="s">
        <v>73</v>
      </c>
      <c r="B449" s="322" t="s">
        <v>178</v>
      </c>
      <c r="C449" s="322" t="s">
        <v>187</v>
      </c>
      <c r="D449" s="322" t="s">
        <v>140</v>
      </c>
      <c r="E449" s="353">
        <v>8600107001</v>
      </c>
      <c r="F449" s="322" t="s">
        <v>240</v>
      </c>
      <c r="G449" s="322" t="s">
        <v>165</v>
      </c>
      <c r="H449" s="323">
        <f t="shared" si="78"/>
        <v>0</v>
      </c>
      <c r="I449" s="326">
        <f t="shared" si="73"/>
        <v>0</v>
      </c>
      <c r="J449" s="326"/>
      <c r="K449" s="317"/>
      <c r="L449" s="317"/>
      <c r="M449" s="317" t="e">
        <f t="shared" si="72"/>
        <v>#DIV/0!</v>
      </c>
    </row>
    <row r="450" spans="1:13" ht="15.75" hidden="1">
      <c r="A450" s="321" t="s">
        <v>166</v>
      </c>
      <c r="B450" s="322" t="s">
        <v>178</v>
      </c>
      <c r="C450" s="322" t="s">
        <v>187</v>
      </c>
      <c r="D450" s="322" t="s">
        <v>140</v>
      </c>
      <c r="E450" s="353">
        <v>8600107001</v>
      </c>
      <c r="F450" s="322" t="s">
        <v>240</v>
      </c>
      <c r="G450" s="322" t="s">
        <v>167</v>
      </c>
      <c r="H450" s="323">
        <v>0</v>
      </c>
      <c r="I450" s="326">
        <f t="shared" si="73"/>
        <v>0</v>
      </c>
      <c r="J450" s="326"/>
      <c r="K450" s="317"/>
      <c r="L450" s="317"/>
      <c r="M450" s="317" t="e">
        <f t="shared" si="72"/>
        <v>#DIV/0!</v>
      </c>
    </row>
    <row r="451" spans="1:13" ht="15.75">
      <c r="A451" s="318" t="s">
        <v>78</v>
      </c>
      <c r="B451" s="319" t="s">
        <v>178</v>
      </c>
      <c r="C451" s="319" t="s">
        <v>191</v>
      </c>
      <c r="D451" s="319"/>
      <c r="E451" s="319"/>
      <c r="F451" s="319"/>
      <c r="G451" s="319"/>
      <c r="H451" s="320">
        <f aca="true" t="shared" si="79" ref="H451:H458">H452</f>
        <v>151200</v>
      </c>
      <c r="I451" s="326">
        <f t="shared" si="73"/>
        <v>151.2</v>
      </c>
      <c r="J451" s="326">
        <f aca="true" t="shared" si="80" ref="J451:J463">K451/1000</f>
        <v>107.304</v>
      </c>
      <c r="K451" s="327">
        <f aca="true" t="shared" si="81" ref="K451:L458">K452</f>
        <v>107304</v>
      </c>
      <c r="L451" s="327">
        <f t="shared" si="81"/>
        <v>152000</v>
      </c>
      <c r="M451" s="327">
        <f t="shared" si="72"/>
        <v>70.96825396825398</v>
      </c>
    </row>
    <row r="452" spans="1:13" ht="15.75">
      <c r="A452" s="318" t="s">
        <v>192</v>
      </c>
      <c r="B452" s="319" t="s">
        <v>178</v>
      </c>
      <c r="C452" s="319" t="s">
        <v>191</v>
      </c>
      <c r="D452" s="319" t="s">
        <v>140</v>
      </c>
      <c r="E452" s="319"/>
      <c r="F452" s="319"/>
      <c r="G452" s="319"/>
      <c r="H452" s="320">
        <f t="shared" si="79"/>
        <v>151200</v>
      </c>
      <c r="I452" s="326">
        <f t="shared" si="73"/>
        <v>151.2</v>
      </c>
      <c r="J452" s="326">
        <f t="shared" si="80"/>
        <v>107.304</v>
      </c>
      <c r="K452" s="327">
        <f t="shared" si="81"/>
        <v>107304</v>
      </c>
      <c r="L452" s="327">
        <f t="shared" si="81"/>
        <v>152000</v>
      </c>
      <c r="M452" s="327">
        <f t="shared" si="72"/>
        <v>70.96825396825398</v>
      </c>
    </row>
    <row r="453" spans="1:13" ht="26.25">
      <c r="A453" s="321" t="s">
        <v>473</v>
      </c>
      <c r="B453" s="322" t="s">
        <v>178</v>
      </c>
      <c r="C453" s="322" t="s">
        <v>191</v>
      </c>
      <c r="D453" s="322" t="s">
        <v>140</v>
      </c>
      <c r="E453" s="322" t="s">
        <v>5</v>
      </c>
      <c r="F453" s="322"/>
      <c r="G453" s="322"/>
      <c r="H453" s="323">
        <f t="shared" si="79"/>
        <v>151200</v>
      </c>
      <c r="I453" s="316">
        <f t="shared" si="73"/>
        <v>151.2</v>
      </c>
      <c r="J453" s="316">
        <f t="shared" si="80"/>
        <v>107.304</v>
      </c>
      <c r="K453" s="317">
        <f t="shared" si="81"/>
        <v>107304</v>
      </c>
      <c r="L453" s="317">
        <f t="shared" si="81"/>
        <v>152000</v>
      </c>
      <c r="M453" s="317">
        <f t="shared" si="72"/>
        <v>70.96825396825398</v>
      </c>
    </row>
    <row r="454" spans="1:13" ht="15.75">
      <c r="A454" s="321" t="s">
        <v>193</v>
      </c>
      <c r="B454" s="322" t="s">
        <v>178</v>
      </c>
      <c r="C454" s="322" t="s">
        <v>191</v>
      </c>
      <c r="D454" s="322" t="s">
        <v>140</v>
      </c>
      <c r="E454" s="322" t="s">
        <v>460</v>
      </c>
      <c r="F454" s="322"/>
      <c r="G454" s="322"/>
      <c r="H454" s="323">
        <f t="shared" si="79"/>
        <v>151200</v>
      </c>
      <c r="I454" s="316">
        <f t="shared" si="73"/>
        <v>151.2</v>
      </c>
      <c r="J454" s="316">
        <f t="shared" si="80"/>
        <v>107.304</v>
      </c>
      <c r="K454" s="317">
        <f t="shared" si="81"/>
        <v>107304</v>
      </c>
      <c r="L454" s="317">
        <f t="shared" si="81"/>
        <v>152000</v>
      </c>
      <c r="M454" s="317">
        <f t="shared" si="72"/>
        <v>70.96825396825398</v>
      </c>
    </row>
    <row r="455" spans="1:13" ht="51.75">
      <c r="A455" s="321" t="s">
        <v>474</v>
      </c>
      <c r="B455" s="322" t="s">
        <v>178</v>
      </c>
      <c r="C455" s="322" t="s">
        <v>191</v>
      </c>
      <c r="D455" s="322" t="s">
        <v>140</v>
      </c>
      <c r="E455" s="322" t="s">
        <v>459</v>
      </c>
      <c r="F455" s="322"/>
      <c r="G455" s="322"/>
      <c r="H455" s="323">
        <f t="shared" si="79"/>
        <v>151200</v>
      </c>
      <c r="I455" s="316">
        <f t="shared" si="73"/>
        <v>151.2</v>
      </c>
      <c r="J455" s="316">
        <f t="shared" si="80"/>
        <v>107.304</v>
      </c>
      <c r="K455" s="317">
        <f t="shared" si="81"/>
        <v>107304</v>
      </c>
      <c r="L455" s="317">
        <f t="shared" si="81"/>
        <v>152000</v>
      </c>
      <c r="M455" s="317">
        <f t="shared" si="72"/>
        <v>70.96825396825398</v>
      </c>
    </row>
    <row r="456" spans="1:13" ht="15.75">
      <c r="A456" s="321" t="s">
        <v>255</v>
      </c>
      <c r="B456" s="322" t="s">
        <v>178</v>
      </c>
      <c r="C456" s="322" t="s">
        <v>191</v>
      </c>
      <c r="D456" s="322" t="s">
        <v>140</v>
      </c>
      <c r="E456" s="322" t="s">
        <v>459</v>
      </c>
      <c r="F456" s="322" t="s">
        <v>165</v>
      </c>
      <c r="G456" s="322"/>
      <c r="H456" s="323">
        <f t="shared" si="79"/>
        <v>151200</v>
      </c>
      <c r="I456" s="316">
        <f t="shared" si="73"/>
        <v>151.2</v>
      </c>
      <c r="J456" s="326">
        <f t="shared" si="80"/>
        <v>107.304</v>
      </c>
      <c r="K456" s="317">
        <v>107304</v>
      </c>
      <c r="L456" s="317">
        <f t="shared" si="81"/>
        <v>152000</v>
      </c>
      <c r="M456" s="317">
        <f t="shared" si="72"/>
        <v>70.96825396825398</v>
      </c>
    </row>
    <row r="457" spans="1:13" ht="15.75" hidden="1">
      <c r="A457" s="321" t="s">
        <v>256</v>
      </c>
      <c r="B457" s="322" t="s">
        <v>178</v>
      </c>
      <c r="C457" s="322" t="s">
        <v>191</v>
      </c>
      <c r="D457" s="322" t="s">
        <v>140</v>
      </c>
      <c r="E457" s="322" t="s">
        <v>459</v>
      </c>
      <c r="F457" s="322" t="s">
        <v>167</v>
      </c>
      <c r="G457" s="322"/>
      <c r="H457" s="323">
        <f t="shared" si="79"/>
        <v>151200</v>
      </c>
      <c r="I457" s="326">
        <f t="shared" si="73"/>
        <v>151.2</v>
      </c>
      <c r="J457" s="326">
        <f t="shared" si="80"/>
        <v>152</v>
      </c>
      <c r="K457" s="317">
        <f t="shared" si="81"/>
        <v>152000</v>
      </c>
      <c r="L457" s="317">
        <f t="shared" si="81"/>
        <v>152000</v>
      </c>
      <c r="M457" s="317">
        <f t="shared" si="72"/>
        <v>100.52910052910053</v>
      </c>
    </row>
    <row r="458" spans="1:13" ht="26.25" hidden="1">
      <c r="A458" s="321" t="s">
        <v>257</v>
      </c>
      <c r="B458" s="322" t="s">
        <v>178</v>
      </c>
      <c r="C458" s="322" t="s">
        <v>191</v>
      </c>
      <c r="D458" s="322" t="s">
        <v>140</v>
      </c>
      <c r="E458" s="322" t="s">
        <v>459</v>
      </c>
      <c r="F458" s="322" t="s">
        <v>258</v>
      </c>
      <c r="G458" s="322"/>
      <c r="H458" s="323">
        <f t="shared" si="79"/>
        <v>151200</v>
      </c>
      <c r="I458" s="326">
        <f t="shared" si="73"/>
        <v>151.2</v>
      </c>
      <c r="J458" s="326">
        <f t="shared" si="80"/>
        <v>152</v>
      </c>
      <c r="K458" s="317">
        <f t="shared" si="81"/>
        <v>152000</v>
      </c>
      <c r="L458" s="317">
        <f t="shared" si="81"/>
        <v>152000</v>
      </c>
      <c r="M458" s="317">
        <f t="shared" si="72"/>
        <v>100.52910052910053</v>
      </c>
    </row>
    <row r="459" spans="1:13" ht="15.75" hidden="1">
      <c r="A459" s="321" t="s">
        <v>71</v>
      </c>
      <c r="B459" s="322" t="s">
        <v>178</v>
      </c>
      <c r="C459" s="322" t="s">
        <v>191</v>
      </c>
      <c r="D459" s="322" t="s">
        <v>140</v>
      </c>
      <c r="E459" s="322" t="s">
        <v>459</v>
      </c>
      <c r="F459" s="322" t="s">
        <v>258</v>
      </c>
      <c r="G459" s="322" t="s">
        <v>142</v>
      </c>
      <c r="H459" s="323">
        <f>H462+H460</f>
        <v>151200</v>
      </c>
      <c r="I459" s="326">
        <f t="shared" si="73"/>
        <v>151.2</v>
      </c>
      <c r="J459" s="326">
        <f t="shared" si="80"/>
        <v>152</v>
      </c>
      <c r="K459" s="317">
        <f>K462</f>
        <v>152000</v>
      </c>
      <c r="L459" s="317">
        <f>L462</f>
        <v>152000</v>
      </c>
      <c r="M459" s="317">
        <f t="shared" si="72"/>
        <v>100.52910052910053</v>
      </c>
    </row>
    <row r="460" spans="1:13" ht="15.75" hidden="1">
      <c r="A460" s="321" t="s">
        <v>153</v>
      </c>
      <c r="B460" s="322" t="s">
        <v>178</v>
      </c>
      <c r="C460" s="322" t="s">
        <v>191</v>
      </c>
      <c r="D460" s="322" t="s">
        <v>140</v>
      </c>
      <c r="E460" s="322" t="s">
        <v>459</v>
      </c>
      <c r="F460" s="322" t="s">
        <v>258</v>
      </c>
      <c r="G460" s="322" t="s">
        <v>154</v>
      </c>
      <c r="H460" s="323">
        <f>H461</f>
        <v>0</v>
      </c>
      <c r="I460" s="326">
        <f t="shared" si="73"/>
        <v>0</v>
      </c>
      <c r="J460" s="326">
        <f t="shared" si="80"/>
        <v>0</v>
      </c>
      <c r="K460" s="317"/>
      <c r="L460" s="317"/>
      <c r="M460" s="317" t="e">
        <f t="shared" si="72"/>
        <v>#DIV/0!</v>
      </c>
    </row>
    <row r="461" spans="1:13" ht="15.75" hidden="1">
      <c r="A461" s="321" t="s">
        <v>161</v>
      </c>
      <c r="B461" s="322" t="s">
        <v>178</v>
      </c>
      <c r="C461" s="322" t="s">
        <v>191</v>
      </c>
      <c r="D461" s="322" t="s">
        <v>140</v>
      </c>
      <c r="E461" s="322" t="s">
        <v>459</v>
      </c>
      <c r="F461" s="322" t="s">
        <v>258</v>
      </c>
      <c r="G461" s="322" t="s">
        <v>162</v>
      </c>
      <c r="H461" s="323"/>
      <c r="I461" s="326"/>
      <c r="J461" s="326">
        <f t="shared" si="80"/>
        <v>0</v>
      </c>
      <c r="K461" s="317"/>
      <c r="L461" s="317"/>
      <c r="M461" s="317" t="e">
        <f t="shared" si="72"/>
        <v>#DIV/0!</v>
      </c>
    </row>
    <row r="462" spans="1:13" ht="15.75" hidden="1">
      <c r="A462" s="321" t="s">
        <v>149</v>
      </c>
      <c r="B462" s="322" t="s">
        <v>178</v>
      </c>
      <c r="C462" s="322" t="s">
        <v>191</v>
      </c>
      <c r="D462" s="322" t="s">
        <v>140</v>
      </c>
      <c r="E462" s="322" t="s">
        <v>459</v>
      </c>
      <c r="F462" s="322" t="s">
        <v>258</v>
      </c>
      <c r="G462" s="322" t="s">
        <v>79</v>
      </c>
      <c r="H462" s="323">
        <f>H463</f>
        <v>151200</v>
      </c>
      <c r="I462" s="326">
        <f aca="true" t="shared" si="82" ref="I462:I473">H462/1000</f>
        <v>151.2</v>
      </c>
      <c r="J462" s="326">
        <f t="shared" si="80"/>
        <v>152</v>
      </c>
      <c r="K462" s="317">
        <f>K463</f>
        <v>152000</v>
      </c>
      <c r="L462" s="317">
        <f>L463</f>
        <v>152000</v>
      </c>
      <c r="M462" s="317">
        <f t="shared" si="72"/>
        <v>100.52910052910053</v>
      </c>
    </row>
    <row r="463" spans="1:13" ht="24.75" customHeight="1" hidden="1">
      <c r="A463" s="110" t="s">
        <v>325</v>
      </c>
      <c r="B463" s="322" t="s">
        <v>178</v>
      </c>
      <c r="C463" s="322" t="s">
        <v>191</v>
      </c>
      <c r="D463" s="322" t="s">
        <v>140</v>
      </c>
      <c r="E463" s="322" t="s">
        <v>459</v>
      </c>
      <c r="F463" s="322" t="s">
        <v>258</v>
      </c>
      <c r="G463" s="322" t="s">
        <v>326</v>
      </c>
      <c r="H463" s="323">
        <v>151200</v>
      </c>
      <c r="I463" s="326">
        <f t="shared" si="82"/>
        <v>151.2</v>
      </c>
      <c r="J463" s="326">
        <f t="shared" si="80"/>
        <v>152</v>
      </c>
      <c r="K463" s="317">
        <v>152000</v>
      </c>
      <c r="L463" s="317">
        <v>152000</v>
      </c>
      <c r="M463" s="317">
        <f t="shared" si="72"/>
        <v>100.52910052910053</v>
      </c>
    </row>
    <row r="464" spans="1:13" ht="18" customHeight="1" hidden="1">
      <c r="A464" s="388" t="s">
        <v>284</v>
      </c>
      <c r="B464" s="322" t="s">
        <v>178</v>
      </c>
      <c r="C464" s="389" t="s">
        <v>171</v>
      </c>
      <c r="D464" s="389"/>
      <c r="E464" s="389"/>
      <c r="F464" s="322"/>
      <c r="G464" s="322"/>
      <c r="H464" s="323">
        <f aca="true" t="shared" si="83" ref="H464:H471">H465</f>
        <v>0</v>
      </c>
      <c r="I464" s="326">
        <f t="shared" si="82"/>
        <v>0</v>
      </c>
      <c r="J464" s="326"/>
      <c r="K464" s="317">
        <v>0</v>
      </c>
      <c r="L464" s="317">
        <v>0</v>
      </c>
      <c r="M464" s="317" t="e">
        <f t="shared" si="72"/>
        <v>#DIV/0!</v>
      </c>
    </row>
    <row r="465" spans="1:13" ht="14.25" customHeight="1" hidden="1">
      <c r="A465" s="390" t="s">
        <v>190</v>
      </c>
      <c r="B465" s="322" t="s">
        <v>178</v>
      </c>
      <c r="C465" s="391" t="s">
        <v>171</v>
      </c>
      <c r="D465" s="391" t="s">
        <v>140</v>
      </c>
      <c r="E465" s="391"/>
      <c r="F465" s="322"/>
      <c r="G465" s="322"/>
      <c r="H465" s="323">
        <f t="shared" si="83"/>
        <v>0</v>
      </c>
      <c r="I465" s="326">
        <f t="shared" si="82"/>
        <v>0</v>
      </c>
      <c r="J465" s="326"/>
      <c r="K465" s="317">
        <v>0</v>
      </c>
      <c r="L465" s="317">
        <v>0</v>
      </c>
      <c r="M465" s="317" t="e">
        <f aca="true" t="shared" si="84" ref="M465:M502">J465/I465*100</f>
        <v>#DIV/0!</v>
      </c>
    </row>
    <row r="466" spans="1:13" ht="24.75" customHeight="1" hidden="1">
      <c r="A466" s="367" t="s">
        <v>285</v>
      </c>
      <c r="B466" s="322" t="s">
        <v>178</v>
      </c>
      <c r="C466" s="391" t="s">
        <v>171</v>
      </c>
      <c r="D466" s="391" t="s">
        <v>140</v>
      </c>
      <c r="E466" s="391" t="s">
        <v>287</v>
      </c>
      <c r="F466" s="322"/>
      <c r="G466" s="322"/>
      <c r="H466" s="323">
        <f t="shared" si="83"/>
        <v>0</v>
      </c>
      <c r="I466" s="326">
        <f t="shared" si="82"/>
        <v>0</v>
      </c>
      <c r="J466" s="326"/>
      <c r="K466" s="317">
        <v>0</v>
      </c>
      <c r="L466" s="317">
        <v>0</v>
      </c>
      <c r="M466" s="317" t="e">
        <f t="shared" si="84"/>
        <v>#DIV/0!</v>
      </c>
    </row>
    <row r="467" spans="1:13" ht="24.75" customHeight="1" hidden="1">
      <c r="A467" s="367" t="s">
        <v>285</v>
      </c>
      <c r="B467" s="322" t="s">
        <v>178</v>
      </c>
      <c r="C467" s="391" t="s">
        <v>171</v>
      </c>
      <c r="D467" s="391" t="s">
        <v>140</v>
      </c>
      <c r="E467" s="391" t="s">
        <v>288</v>
      </c>
      <c r="F467" s="322"/>
      <c r="G467" s="322"/>
      <c r="H467" s="323">
        <f t="shared" si="83"/>
        <v>0</v>
      </c>
      <c r="I467" s="326">
        <f t="shared" si="82"/>
        <v>0</v>
      </c>
      <c r="J467" s="326"/>
      <c r="K467" s="317">
        <v>0</v>
      </c>
      <c r="L467" s="317">
        <v>0</v>
      </c>
      <c r="M467" s="317" t="e">
        <f t="shared" si="84"/>
        <v>#DIV/0!</v>
      </c>
    </row>
    <row r="468" spans="1:13" ht="24.75" customHeight="1" hidden="1">
      <c r="A468" s="392" t="s">
        <v>286</v>
      </c>
      <c r="B468" s="322" t="s">
        <v>178</v>
      </c>
      <c r="C468" s="391" t="s">
        <v>171</v>
      </c>
      <c r="D468" s="391" t="s">
        <v>140</v>
      </c>
      <c r="E468" s="391" t="s">
        <v>289</v>
      </c>
      <c r="F468" s="322"/>
      <c r="G468" s="322"/>
      <c r="H468" s="323">
        <f t="shared" si="83"/>
        <v>0</v>
      </c>
      <c r="I468" s="326">
        <f t="shared" si="82"/>
        <v>0</v>
      </c>
      <c r="J468" s="326"/>
      <c r="K468" s="317">
        <v>0</v>
      </c>
      <c r="L468" s="317">
        <v>0</v>
      </c>
      <c r="M468" s="317" t="e">
        <f t="shared" si="84"/>
        <v>#DIV/0!</v>
      </c>
    </row>
    <row r="469" spans="1:13" ht="24.75" customHeight="1" hidden="1">
      <c r="A469" s="392" t="s">
        <v>283</v>
      </c>
      <c r="B469" s="322" t="s">
        <v>178</v>
      </c>
      <c r="C469" s="391" t="s">
        <v>171</v>
      </c>
      <c r="D469" s="391" t="s">
        <v>140</v>
      </c>
      <c r="E469" s="391" t="s">
        <v>289</v>
      </c>
      <c r="F469" s="322" t="s">
        <v>142</v>
      </c>
      <c r="G469" s="322"/>
      <c r="H469" s="323">
        <f t="shared" si="83"/>
        <v>0</v>
      </c>
      <c r="I469" s="326">
        <f t="shared" si="82"/>
        <v>0</v>
      </c>
      <c r="J469" s="326"/>
      <c r="K469" s="317">
        <v>0</v>
      </c>
      <c r="L469" s="317">
        <v>0</v>
      </c>
      <c r="M469" s="317" t="e">
        <f t="shared" si="84"/>
        <v>#DIV/0!</v>
      </c>
    </row>
    <row r="470" spans="1:13" ht="24.75" customHeight="1" hidden="1">
      <c r="A470" s="321" t="s">
        <v>237</v>
      </c>
      <c r="B470" s="322" t="s">
        <v>178</v>
      </c>
      <c r="C470" s="391" t="s">
        <v>171</v>
      </c>
      <c r="D470" s="391" t="s">
        <v>140</v>
      </c>
      <c r="E470" s="391" t="s">
        <v>289</v>
      </c>
      <c r="F470" s="322" t="s">
        <v>154</v>
      </c>
      <c r="G470" s="322"/>
      <c r="H470" s="323">
        <f t="shared" si="83"/>
        <v>0</v>
      </c>
      <c r="I470" s="326">
        <f t="shared" si="82"/>
        <v>0</v>
      </c>
      <c r="J470" s="326"/>
      <c r="K470" s="317">
        <v>0</v>
      </c>
      <c r="L470" s="317">
        <v>0</v>
      </c>
      <c r="M470" s="317" t="e">
        <f t="shared" si="84"/>
        <v>#DIV/0!</v>
      </c>
    </row>
    <row r="471" spans="1:13" ht="24.75" customHeight="1" hidden="1">
      <c r="A471" s="321" t="s">
        <v>239</v>
      </c>
      <c r="B471" s="322" t="s">
        <v>178</v>
      </c>
      <c r="C471" s="391" t="s">
        <v>171</v>
      </c>
      <c r="D471" s="391" t="s">
        <v>140</v>
      </c>
      <c r="E471" s="391" t="s">
        <v>289</v>
      </c>
      <c r="F471" s="322" t="s">
        <v>240</v>
      </c>
      <c r="G471" s="322"/>
      <c r="H471" s="323">
        <f t="shared" si="83"/>
        <v>0</v>
      </c>
      <c r="I471" s="326">
        <f t="shared" si="82"/>
        <v>0</v>
      </c>
      <c r="J471" s="326"/>
      <c r="K471" s="317">
        <v>0</v>
      </c>
      <c r="L471" s="317">
        <v>0</v>
      </c>
      <c r="M471" s="317" t="e">
        <f t="shared" si="84"/>
        <v>#DIV/0!</v>
      </c>
    </row>
    <row r="472" spans="1:13" ht="13.5" customHeight="1" hidden="1">
      <c r="A472" s="321" t="s">
        <v>71</v>
      </c>
      <c r="B472" s="322" t="s">
        <v>178</v>
      </c>
      <c r="C472" s="391" t="s">
        <v>171</v>
      </c>
      <c r="D472" s="391" t="s">
        <v>140</v>
      </c>
      <c r="E472" s="391" t="s">
        <v>289</v>
      </c>
      <c r="F472" s="322" t="s">
        <v>240</v>
      </c>
      <c r="G472" s="322" t="s">
        <v>142</v>
      </c>
      <c r="H472" s="323">
        <f>H475+H473</f>
        <v>0</v>
      </c>
      <c r="I472" s="326">
        <f t="shared" si="82"/>
        <v>0</v>
      </c>
      <c r="J472" s="326"/>
      <c r="K472" s="317">
        <v>0</v>
      </c>
      <c r="L472" s="317">
        <v>0</v>
      </c>
      <c r="M472" s="317" t="e">
        <f t="shared" si="84"/>
        <v>#DIV/0!</v>
      </c>
    </row>
    <row r="473" spans="1:13" ht="13.5" customHeight="1" hidden="1">
      <c r="A473" s="321" t="s">
        <v>153</v>
      </c>
      <c r="B473" s="322" t="s">
        <v>178</v>
      </c>
      <c r="C473" s="391" t="s">
        <v>171</v>
      </c>
      <c r="D473" s="391" t="s">
        <v>140</v>
      </c>
      <c r="E473" s="391" t="s">
        <v>289</v>
      </c>
      <c r="F473" s="322"/>
      <c r="G473" s="322" t="s">
        <v>154</v>
      </c>
      <c r="H473" s="323">
        <f>H474</f>
        <v>0</v>
      </c>
      <c r="I473" s="326">
        <f t="shared" si="82"/>
        <v>0</v>
      </c>
      <c r="J473" s="326"/>
      <c r="K473" s="317"/>
      <c r="L473" s="317"/>
      <c r="M473" s="317" t="e">
        <f t="shared" si="84"/>
        <v>#DIV/0!</v>
      </c>
    </row>
    <row r="474" spans="1:13" ht="13.5" customHeight="1" hidden="1">
      <c r="A474" s="321" t="s">
        <v>306</v>
      </c>
      <c r="B474" s="322"/>
      <c r="C474" s="391"/>
      <c r="D474" s="391"/>
      <c r="E474" s="391"/>
      <c r="F474" s="322"/>
      <c r="G474" s="322" t="s">
        <v>307</v>
      </c>
      <c r="H474" s="323">
        <v>0</v>
      </c>
      <c r="I474" s="326"/>
      <c r="J474" s="326"/>
      <c r="K474" s="317"/>
      <c r="L474" s="317"/>
      <c r="M474" s="317" t="e">
        <f t="shared" si="84"/>
        <v>#DIV/0!</v>
      </c>
    </row>
    <row r="475" spans="1:13" ht="15.75" customHeight="1" hidden="1">
      <c r="A475" s="321" t="s">
        <v>73</v>
      </c>
      <c r="B475" s="322" t="s">
        <v>178</v>
      </c>
      <c r="C475" s="391" t="s">
        <v>171</v>
      </c>
      <c r="D475" s="391" t="s">
        <v>140</v>
      </c>
      <c r="E475" s="391" t="s">
        <v>289</v>
      </c>
      <c r="F475" s="322" t="s">
        <v>240</v>
      </c>
      <c r="G475" s="322" t="s">
        <v>165</v>
      </c>
      <c r="H475" s="323">
        <f>H476</f>
        <v>0</v>
      </c>
      <c r="I475" s="326">
        <f aca="true" t="shared" si="85" ref="I475:I505">H475/1000</f>
        <v>0</v>
      </c>
      <c r="J475" s="326"/>
      <c r="K475" s="317">
        <v>0</v>
      </c>
      <c r="L475" s="317">
        <v>0</v>
      </c>
      <c r="M475" s="317" t="e">
        <f t="shared" si="84"/>
        <v>#DIV/0!</v>
      </c>
    </row>
    <row r="476" spans="1:13" ht="14.25" customHeight="1" hidden="1">
      <c r="A476" s="321" t="s">
        <v>168</v>
      </c>
      <c r="B476" s="322" t="s">
        <v>178</v>
      </c>
      <c r="C476" s="391" t="s">
        <v>171</v>
      </c>
      <c r="D476" s="391" t="s">
        <v>140</v>
      </c>
      <c r="E476" s="391" t="s">
        <v>289</v>
      </c>
      <c r="F476" s="322" t="s">
        <v>240</v>
      </c>
      <c r="G476" s="322" t="s">
        <v>169</v>
      </c>
      <c r="H476" s="323">
        <v>0</v>
      </c>
      <c r="I476" s="326">
        <f t="shared" si="85"/>
        <v>0</v>
      </c>
      <c r="J476" s="326"/>
      <c r="K476" s="317">
        <v>0</v>
      </c>
      <c r="L476" s="317">
        <v>0</v>
      </c>
      <c r="M476" s="317" t="e">
        <f t="shared" si="84"/>
        <v>#DIV/0!</v>
      </c>
    </row>
    <row r="477" spans="1:13" ht="15.75" hidden="1">
      <c r="A477" s="318" t="s">
        <v>170</v>
      </c>
      <c r="B477" s="319" t="s">
        <v>178</v>
      </c>
      <c r="C477" s="319" t="s">
        <v>92</v>
      </c>
      <c r="D477" s="319"/>
      <c r="E477" s="319"/>
      <c r="F477" s="319"/>
      <c r="G477" s="319"/>
      <c r="H477" s="320">
        <f aca="true" t="shared" si="86" ref="H477:H485">H478</f>
        <v>0</v>
      </c>
      <c r="I477" s="326">
        <f t="shared" si="85"/>
        <v>0</v>
      </c>
      <c r="J477" s="326">
        <f aca="true" t="shared" si="87" ref="J477:J497">K477/1000</f>
        <v>0</v>
      </c>
      <c r="K477" s="327">
        <f aca="true" t="shared" si="88" ref="K477:L485">K478</f>
        <v>0</v>
      </c>
      <c r="L477" s="327">
        <f t="shared" si="88"/>
        <v>4585.81</v>
      </c>
      <c r="M477" s="317" t="e">
        <f t="shared" si="84"/>
        <v>#DIV/0!</v>
      </c>
    </row>
    <row r="478" spans="1:13" ht="28.5" customHeight="1" hidden="1">
      <c r="A478" s="318" t="s">
        <v>203</v>
      </c>
      <c r="B478" s="319" t="s">
        <v>178</v>
      </c>
      <c r="C478" s="319" t="s">
        <v>92</v>
      </c>
      <c r="D478" s="319" t="s">
        <v>140</v>
      </c>
      <c r="E478" s="319"/>
      <c r="F478" s="319"/>
      <c r="G478" s="319"/>
      <c r="H478" s="320">
        <f t="shared" si="86"/>
        <v>0</v>
      </c>
      <c r="I478" s="326">
        <f t="shared" si="85"/>
        <v>0</v>
      </c>
      <c r="J478" s="326">
        <f t="shared" si="87"/>
        <v>0</v>
      </c>
      <c r="K478" s="327">
        <f t="shared" si="88"/>
        <v>0</v>
      </c>
      <c r="L478" s="327">
        <f t="shared" si="88"/>
        <v>4585.81</v>
      </c>
      <c r="M478" s="317" t="e">
        <f t="shared" si="84"/>
        <v>#DIV/0!</v>
      </c>
    </row>
    <row r="479" spans="1:13" ht="15.75" hidden="1">
      <c r="A479" s="321" t="s">
        <v>469</v>
      </c>
      <c r="B479" s="322" t="s">
        <v>178</v>
      </c>
      <c r="C479" s="322" t="s">
        <v>92</v>
      </c>
      <c r="D479" s="322" t="s">
        <v>140</v>
      </c>
      <c r="E479" s="322" t="s">
        <v>8</v>
      </c>
      <c r="F479" s="322"/>
      <c r="G479" s="322"/>
      <c r="H479" s="323">
        <f t="shared" si="86"/>
        <v>0</v>
      </c>
      <c r="I479" s="326">
        <f t="shared" si="85"/>
        <v>0</v>
      </c>
      <c r="J479" s="326">
        <f t="shared" si="87"/>
        <v>0</v>
      </c>
      <c r="K479" s="317">
        <f t="shared" si="88"/>
        <v>0</v>
      </c>
      <c r="L479" s="317">
        <f t="shared" si="88"/>
        <v>4585.81</v>
      </c>
      <c r="M479" s="317" t="e">
        <f t="shared" si="84"/>
        <v>#DIV/0!</v>
      </c>
    </row>
    <row r="480" spans="1:13" ht="15.75" hidden="1">
      <c r="A480" s="321" t="s">
        <v>470</v>
      </c>
      <c r="B480" s="322" t="s">
        <v>178</v>
      </c>
      <c r="C480" s="322" t="s">
        <v>92</v>
      </c>
      <c r="D480" s="322" t="s">
        <v>140</v>
      </c>
      <c r="E480" s="322" t="s">
        <v>471</v>
      </c>
      <c r="F480" s="322"/>
      <c r="G480" s="322"/>
      <c r="H480" s="323">
        <f>H482</f>
        <v>0</v>
      </c>
      <c r="I480" s="326">
        <f t="shared" si="85"/>
        <v>0</v>
      </c>
      <c r="J480" s="326">
        <f t="shared" si="87"/>
        <v>0</v>
      </c>
      <c r="K480" s="317">
        <f>K482</f>
        <v>0</v>
      </c>
      <c r="L480" s="317">
        <f>L482</f>
        <v>4585.81</v>
      </c>
      <c r="M480" s="317" t="e">
        <f t="shared" si="84"/>
        <v>#DIV/0!</v>
      </c>
    </row>
    <row r="481" spans="1:13" ht="26.25" hidden="1">
      <c r="A481" s="321" t="s">
        <v>472</v>
      </c>
      <c r="B481" s="322" t="s">
        <v>178</v>
      </c>
      <c r="C481" s="322" t="s">
        <v>92</v>
      </c>
      <c r="D481" s="322" t="s">
        <v>140</v>
      </c>
      <c r="E481" s="322" t="s">
        <v>461</v>
      </c>
      <c r="F481" s="322"/>
      <c r="G481" s="322"/>
      <c r="H481" s="323"/>
      <c r="I481" s="326"/>
      <c r="J481" s="326"/>
      <c r="K481" s="317"/>
      <c r="L481" s="317"/>
      <c r="M481" s="317" t="e">
        <f t="shared" si="84"/>
        <v>#DIV/0!</v>
      </c>
    </row>
    <row r="482" spans="1:13" ht="15.75" hidden="1">
      <c r="A482" s="321" t="s">
        <v>172</v>
      </c>
      <c r="B482" s="322" t="s">
        <v>178</v>
      </c>
      <c r="C482" s="322" t="s">
        <v>92</v>
      </c>
      <c r="D482" s="322" t="s">
        <v>140</v>
      </c>
      <c r="E482" s="322" t="s">
        <v>461</v>
      </c>
      <c r="F482" s="322" t="s">
        <v>137</v>
      </c>
      <c r="G482" s="322"/>
      <c r="H482" s="323">
        <f t="shared" si="86"/>
        <v>0</v>
      </c>
      <c r="I482" s="326">
        <f t="shared" si="85"/>
        <v>0</v>
      </c>
      <c r="J482" s="326">
        <f t="shared" si="87"/>
        <v>0</v>
      </c>
      <c r="K482" s="317">
        <f t="shared" si="88"/>
        <v>0</v>
      </c>
      <c r="L482" s="317">
        <f t="shared" si="88"/>
        <v>4585.81</v>
      </c>
      <c r="M482" s="317" t="e">
        <f t="shared" si="84"/>
        <v>#DIV/0!</v>
      </c>
    </row>
    <row r="483" spans="1:13" ht="15.75" hidden="1">
      <c r="A483" s="321" t="s">
        <v>172</v>
      </c>
      <c r="B483" s="322" t="s">
        <v>178</v>
      </c>
      <c r="C483" s="322" t="s">
        <v>92</v>
      </c>
      <c r="D483" s="322" t="s">
        <v>140</v>
      </c>
      <c r="E483" s="322" t="s">
        <v>461</v>
      </c>
      <c r="F483" s="322" t="s">
        <v>259</v>
      </c>
      <c r="G483" s="322"/>
      <c r="H483" s="323">
        <f t="shared" si="86"/>
        <v>0</v>
      </c>
      <c r="I483" s="326">
        <f t="shared" si="85"/>
        <v>0</v>
      </c>
      <c r="J483" s="326">
        <f t="shared" si="87"/>
        <v>0</v>
      </c>
      <c r="K483" s="317">
        <f t="shared" si="88"/>
        <v>0</v>
      </c>
      <c r="L483" s="317">
        <f t="shared" si="88"/>
        <v>4585.81</v>
      </c>
      <c r="M483" s="317" t="e">
        <f t="shared" si="84"/>
        <v>#DIV/0!</v>
      </c>
    </row>
    <row r="484" spans="1:13" ht="15.75" hidden="1">
      <c r="A484" s="321" t="s">
        <v>71</v>
      </c>
      <c r="B484" s="322" t="s">
        <v>178</v>
      </c>
      <c r="C484" s="322" t="s">
        <v>92</v>
      </c>
      <c r="D484" s="322" t="s">
        <v>140</v>
      </c>
      <c r="E484" s="322" t="s">
        <v>461</v>
      </c>
      <c r="F484" s="322" t="s">
        <v>259</v>
      </c>
      <c r="G484" s="322" t="s">
        <v>142</v>
      </c>
      <c r="H484" s="323">
        <f t="shared" si="86"/>
        <v>0</v>
      </c>
      <c r="I484" s="326">
        <f t="shared" si="85"/>
        <v>0</v>
      </c>
      <c r="J484" s="326">
        <f t="shared" si="87"/>
        <v>0</v>
      </c>
      <c r="K484" s="317">
        <f t="shared" si="88"/>
        <v>0</v>
      </c>
      <c r="L484" s="317">
        <f t="shared" si="88"/>
        <v>4585.81</v>
      </c>
      <c r="M484" s="317" t="e">
        <f t="shared" si="84"/>
        <v>#DIV/0!</v>
      </c>
    </row>
    <row r="485" spans="1:13" ht="15.75" hidden="1">
      <c r="A485" s="321" t="s">
        <v>172</v>
      </c>
      <c r="B485" s="322" t="s">
        <v>178</v>
      </c>
      <c r="C485" s="322" t="s">
        <v>92</v>
      </c>
      <c r="D485" s="322" t="s">
        <v>140</v>
      </c>
      <c r="E485" s="322" t="s">
        <v>461</v>
      </c>
      <c r="F485" s="322" t="s">
        <v>259</v>
      </c>
      <c r="G485" s="322" t="s">
        <v>80</v>
      </c>
      <c r="H485" s="323">
        <f t="shared" si="86"/>
        <v>0</v>
      </c>
      <c r="I485" s="326">
        <f t="shared" si="85"/>
        <v>0</v>
      </c>
      <c r="J485" s="326">
        <f t="shared" si="87"/>
        <v>0</v>
      </c>
      <c r="K485" s="317">
        <f t="shared" si="88"/>
        <v>0</v>
      </c>
      <c r="L485" s="317">
        <f t="shared" si="88"/>
        <v>4585.81</v>
      </c>
      <c r="M485" s="317" t="e">
        <f t="shared" si="84"/>
        <v>#DIV/0!</v>
      </c>
    </row>
    <row r="486" spans="1:13" ht="15.75" hidden="1">
      <c r="A486" s="321" t="s">
        <v>173</v>
      </c>
      <c r="B486" s="322" t="s">
        <v>178</v>
      </c>
      <c r="C486" s="322" t="s">
        <v>92</v>
      </c>
      <c r="D486" s="322" t="s">
        <v>140</v>
      </c>
      <c r="E486" s="322" t="s">
        <v>461</v>
      </c>
      <c r="F486" s="322" t="s">
        <v>259</v>
      </c>
      <c r="G486" s="322" t="s">
        <v>198</v>
      </c>
      <c r="H486" s="323"/>
      <c r="I486" s="326">
        <f t="shared" si="85"/>
        <v>0</v>
      </c>
      <c r="J486" s="326">
        <f t="shared" si="87"/>
        <v>0</v>
      </c>
      <c r="K486" s="317">
        <v>0</v>
      </c>
      <c r="L486" s="317">
        <v>4585.81</v>
      </c>
      <c r="M486" s="317" t="e">
        <f t="shared" si="84"/>
        <v>#DIV/0!</v>
      </c>
    </row>
    <row r="487" spans="1:13" ht="40.5" customHeight="1">
      <c r="A487" s="310" t="s">
        <v>260</v>
      </c>
      <c r="B487" s="393">
        <v>950</v>
      </c>
      <c r="C487" s="393">
        <v>14</v>
      </c>
      <c r="D487" s="393"/>
      <c r="E487" s="393"/>
      <c r="F487" s="393"/>
      <c r="G487" s="393"/>
      <c r="H487" s="320">
        <f>H488</f>
        <v>154686.59</v>
      </c>
      <c r="I487" s="326">
        <f t="shared" si="85"/>
        <v>154.68659</v>
      </c>
      <c r="J487" s="326">
        <f t="shared" si="87"/>
        <v>154.68659</v>
      </c>
      <c r="K487" s="327">
        <f aca="true" t="shared" si="89" ref="K487:L489">K488</f>
        <v>154686.59</v>
      </c>
      <c r="L487" s="327">
        <f t="shared" si="89"/>
        <v>119464.31999999999</v>
      </c>
      <c r="M487" s="317">
        <f t="shared" si="84"/>
        <v>100</v>
      </c>
    </row>
    <row r="488" spans="1:13" s="135" customFormat="1" ht="15.75" customHeight="1">
      <c r="A488" s="310" t="s">
        <v>261</v>
      </c>
      <c r="B488" s="393">
        <v>950</v>
      </c>
      <c r="C488" s="393">
        <v>14</v>
      </c>
      <c r="D488" s="319" t="s">
        <v>151</v>
      </c>
      <c r="E488" s="393"/>
      <c r="F488" s="393"/>
      <c r="G488" s="393"/>
      <c r="H488" s="320">
        <f>H489</f>
        <v>154686.59</v>
      </c>
      <c r="I488" s="326">
        <f t="shared" si="85"/>
        <v>154.68659</v>
      </c>
      <c r="J488" s="326">
        <f t="shared" si="87"/>
        <v>154.68659</v>
      </c>
      <c r="K488" s="327">
        <f t="shared" si="89"/>
        <v>154686.59</v>
      </c>
      <c r="L488" s="327">
        <f t="shared" si="89"/>
        <v>119464.31999999999</v>
      </c>
      <c r="M488" s="317">
        <f t="shared" si="84"/>
        <v>100</v>
      </c>
    </row>
    <row r="489" spans="1:13" s="135" customFormat="1" ht="15" customHeight="1">
      <c r="A489" s="336" t="s">
        <v>464</v>
      </c>
      <c r="B489" s="309">
        <v>950</v>
      </c>
      <c r="C489" s="309">
        <v>14</v>
      </c>
      <c r="D489" s="322" t="s">
        <v>151</v>
      </c>
      <c r="E489" s="309">
        <v>5200000000</v>
      </c>
      <c r="F489" s="309"/>
      <c r="G489" s="309"/>
      <c r="H489" s="323">
        <f>H490</f>
        <v>154686.59</v>
      </c>
      <c r="I489" s="316">
        <f t="shared" si="85"/>
        <v>154.68659</v>
      </c>
      <c r="J489" s="316">
        <f t="shared" si="87"/>
        <v>154.68659</v>
      </c>
      <c r="K489" s="317">
        <f t="shared" si="89"/>
        <v>154686.59</v>
      </c>
      <c r="L489" s="317">
        <f t="shared" si="89"/>
        <v>119464.31999999999</v>
      </c>
      <c r="M489" s="317">
        <f t="shared" si="84"/>
        <v>100</v>
      </c>
    </row>
    <row r="490" spans="1:13" s="135" customFormat="1" ht="49.5" customHeight="1">
      <c r="A490" s="336" t="s">
        <v>81</v>
      </c>
      <c r="B490" s="309">
        <v>950</v>
      </c>
      <c r="C490" s="309">
        <v>14</v>
      </c>
      <c r="D490" s="322" t="s">
        <v>151</v>
      </c>
      <c r="E490" s="322" t="s">
        <v>463</v>
      </c>
      <c r="F490" s="309"/>
      <c r="G490" s="309"/>
      <c r="H490" s="323">
        <f>H491+H501+H496</f>
        <v>154686.59</v>
      </c>
      <c r="I490" s="316">
        <f t="shared" si="85"/>
        <v>154.68659</v>
      </c>
      <c r="J490" s="316">
        <f t="shared" si="87"/>
        <v>154.68659</v>
      </c>
      <c r="K490" s="317">
        <f>K491+K501+K496</f>
        <v>154686.59</v>
      </c>
      <c r="L490" s="317">
        <f>L491+L501+L496</f>
        <v>119464.31999999999</v>
      </c>
      <c r="M490" s="317">
        <f t="shared" si="84"/>
        <v>100</v>
      </c>
    </row>
    <row r="491" spans="1:13" ht="26.25" customHeight="1">
      <c r="A491" s="336" t="s">
        <v>465</v>
      </c>
      <c r="B491" s="309">
        <v>950</v>
      </c>
      <c r="C491" s="309">
        <v>14</v>
      </c>
      <c r="D491" s="322" t="s">
        <v>151</v>
      </c>
      <c r="E491" s="322" t="s">
        <v>462</v>
      </c>
      <c r="F491" s="309"/>
      <c r="G491" s="309"/>
      <c r="H491" s="323">
        <f>H492</f>
        <v>82545.87</v>
      </c>
      <c r="I491" s="316">
        <f t="shared" si="85"/>
        <v>82.54587</v>
      </c>
      <c r="J491" s="316">
        <f t="shared" si="87"/>
        <v>82.54587</v>
      </c>
      <c r="K491" s="317">
        <f aca="true" t="shared" si="90" ref="K491:L494">K492</f>
        <v>82545.87</v>
      </c>
      <c r="L491" s="317">
        <f t="shared" si="90"/>
        <v>82545.87</v>
      </c>
      <c r="M491" s="317">
        <f t="shared" si="84"/>
        <v>100</v>
      </c>
    </row>
    <row r="492" spans="1:13" ht="15.75">
      <c r="A492" s="336" t="s">
        <v>106</v>
      </c>
      <c r="B492" s="309">
        <v>950</v>
      </c>
      <c r="C492" s="309">
        <v>14</v>
      </c>
      <c r="D492" s="322" t="s">
        <v>151</v>
      </c>
      <c r="E492" s="322" t="s">
        <v>462</v>
      </c>
      <c r="F492" s="309">
        <v>500</v>
      </c>
      <c r="G492" s="309"/>
      <c r="H492" s="323">
        <f>H493</f>
        <v>82545.87</v>
      </c>
      <c r="I492" s="316">
        <f t="shared" si="85"/>
        <v>82.54587</v>
      </c>
      <c r="J492" s="326">
        <f t="shared" si="87"/>
        <v>82.54587</v>
      </c>
      <c r="K492" s="317">
        <f t="shared" si="90"/>
        <v>82545.87</v>
      </c>
      <c r="L492" s="317">
        <f t="shared" si="90"/>
        <v>82545.87</v>
      </c>
      <c r="M492" s="317">
        <f t="shared" si="84"/>
        <v>100</v>
      </c>
    </row>
    <row r="493" spans="1:13" ht="15.75" hidden="1">
      <c r="A493" s="336" t="s">
        <v>71</v>
      </c>
      <c r="B493" s="309">
        <v>950</v>
      </c>
      <c r="C493" s="309">
        <v>14</v>
      </c>
      <c r="D493" s="322" t="s">
        <v>151</v>
      </c>
      <c r="E493" s="322" t="s">
        <v>462</v>
      </c>
      <c r="F493" s="309">
        <v>540</v>
      </c>
      <c r="G493" s="309">
        <v>200</v>
      </c>
      <c r="H493" s="323">
        <f>H494</f>
        <v>82545.87</v>
      </c>
      <c r="I493" s="316">
        <f t="shared" si="85"/>
        <v>82.54587</v>
      </c>
      <c r="J493" s="326">
        <f t="shared" si="87"/>
        <v>82.54587</v>
      </c>
      <c r="K493" s="317">
        <f t="shared" si="90"/>
        <v>82545.87</v>
      </c>
      <c r="L493" s="317">
        <f t="shared" si="90"/>
        <v>82545.87</v>
      </c>
      <c r="M493" s="317">
        <f t="shared" si="84"/>
        <v>100</v>
      </c>
    </row>
    <row r="494" spans="1:13" ht="15.75" hidden="1">
      <c r="A494" s="336" t="s">
        <v>63</v>
      </c>
      <c r="B494" s="309">
        <v>950</v>
      </c>
      <c r="C494" s="309">
        <v>14</v>
      </c>
      <c r="D494" s="322" t="s">
        <v>151</v>
      </c>
      <c r="E494" s="322" t="s">
        <v>462</v>
      </c>
      <c r="F494" s="309">
        <v>540</v>
      </c>
      <c r="G494" s="309">
        <v>250</v>
      </c>
      <c r="H494" s="323">
        <f>H495</f>
        <v>82545.87</v>
      </c>
      <c r="I494" s="316">
        <f t="shared" si="85"/>
        <v>82.54587</v>
      </c>
      <c r="J494" s="326">
        <f t="shared" si="87"/>
        <v>82.54587</v>
      </c>
      <c r="K494" s="317">
        <f t="shared" si="90"/>
        <v>82545.87</v>
      </c>
      <c r="L494" s="317">
        <f t="shared" si="90"/>
        <v>82545.87</v>
      </c>
      <c r="M494" s="317">
        <f t="shared" si="84"/>
        <v>100</v>
      </c>
    </row>
    <row r="495" spans="1:13" ht="24.75" customHeight="1" hidden="1">
      <c r="A495" s="336" t="s">
        <v>65</v>
      </c>
      <c r="B495" s="309">
        <v>950</v>
      </c>
      <c r="C495" s="309">
        <v>14</v>
      </c>
      <c r="D495" s="322" t="s">
        <v>151</v>
      </c>
      <c r="E495" s="322" t="s">
        <v>462</v>
      </c>
      <c r="F495" s="309">
        <v>540</v>
      </c>
      <c r="G495" s="309">
        <v>251</v>
      </c>
      <c r="H495" s="323">
        <v>82545.87</v>
      </c>
      <c r="I495" s="316">
        <f t="shared" si="85"/>
        <v>82.54587</v>
      </c>
      <c r="J495" s="326">
        <f t="shared" si="87"/>
        <v>82.54587</v>
      </c>
      <c r="K495" s="317">
        <v>82545.87</v>
      </c>
      <c r="L495" s="317">
        <v>82545.87</v>
      </c>
      <c r="M495" s="317">
        <f t="shared" si="84"/>
        <v>100</v>
      </c>
    </row>
    <row r="496" spans="1:13" ht="45" customHeight="1">
      <c r="A496" s="336" t="s">
        <v>327</v>
      </c>
      <c r="B496" s="309">
        <v>950</v>
      </c>
      <c r="C496" s="309">
        <v>14</v>
      </c>
      <c r="D496" s="322" t="s">
        <v>151</v>
      </c>
      <c r="E496" s="322" t="s">
        <v>467</v>
      </c>
      <c r="F496" s="309"/>
      <c r="G496" s="309"/>
      <c r="H496" s="323">
        <f>H497</f>
        <v>35222.27</v>
      </c>
      <c r="I496" s="316">
        <f t="shared" si="85"/>
        <v>35.222269999999995</v>
      </c>
      <c r="J496" s="326">
        <f t="shared" si="87"/>
        <v>35.222269999999995</v>
      </c>
      <c r="K496" s="317">
        <f>K497</f>
        <v>35222.27</v>
      </c>
      <c r="L496" s="317">
        <f aca="true" t="shared" si="91" ref="K496:L499">L497</f>
        <v>0</v>
      </c>
      <c r="M496" s="317">
        <f t="shared" si="84"/>
        <v>100</v>
      </c>
    </row>
    <row r="497" spans="1:13" ht="17.25" customHeight="1">
      <c r="A497" s="336" t="s">
        <v>106</v>
      </c>
      <c r="B497" s="309">
        <v>950</v>
      </c>
      <c r="C497" s="309">
        <v>14</v>
      </c>
      <c r="D497" s="322" t="s">
        <v>151</v>
      </c>
      <c r="E497" s="322" t="s">
        <v>467</v>
      </c>
      <c r="F497" s="309">
        <v>500</v>
      </c>
      <c r="G497" s="309"/>
      <c r="H497" s="323">
        <f>H498</f>
        <v>35222.27</v>
      </c>
      <c r="I497" s="316">
        <f t="shared" si="85"/>
        <v>35.222269999999995</v>
      </c>
      <c r="J497" s="326">
        <f t="shared" si="87"/>
        <v>35.222269999999995</v>
      </c>
      <c r="K497" s="317">
        <v>35222.27</v>
      </c>
      <c r="L497" s="317">
        <f t="shared" si="91"/>
        <v>0</v>
      </c>
      <c r="M497" s="317">
        <f t="shared" si="84"/>
        <v>100</v>
      </c>
    </row>
    <row r="498" spans="1:13" ht="24.75" customHeight="1" hidden="1">
      <c r="A498" s="330" t="s">
        <v>71</v>
      </c>
      <c r="B498" s="309">
        <v>950</v>
      </c>
      <c r="C498" s="394">
        <v>14</v>
      </c>
      <c r="D498" s="395" t="s">
        <v>151</v>
      </c>
      <c r="E498" s="322" t="s">
        <v>467</v>
      </c>
      <c r="F498" s="394">
        <v>540</v>
      </c>
      <c r="G498" s="394">
        <v>200</v>
      </c>
      <c r="H498" s="323">
        <f>H499</f>
        <v>35222.27</v>
      </c>
      <c r="I498" s="316">
        <f t="shared" si="85"/>
        <v>35.222269999999995</v>
      </c>
      <c r="J498" s="326"/>
      <c r="K498" s="317">
        <f t="shared" si="91"/>
        <v>0</v>
      </c>
      <c r="L498" s="317">
        <f t="shared" si="91"/>
        <v>0</v>
      </c>
      <c r="M498" s="317">
        <f t="shared" si="84"/>
        <v>0</v>
      </c>
    </row>
    <row r="499" spans="1:13" ht="24.75" customHeight="1" hidden="1">
      <c r="A499" s="330" t="s">
        <v>63</v>
      </c>
      <c r="B499" s="309">
        <v>950</v>
      </c>
      <c r="C499" s="394">
        <v>14</v>
      </c>
      <c r="D499" s="395" t="s">
        <v>151</v>
      </c>
      <c r="E499" s="322" t="s">
        <v>467</v>
      </c>
      <c r="F499" s="394">
        <v>540</v>
      </c>
      <c r="G499" s="394">
        <v>250</v>
      </c>
      <c r="H499" s="323">
        <f>H500</f>
        <v>35222.27</v>
      </c>
      <c r="I499" s="316">
        <f t="shared" si="85"/>
        <v>35.222269999999995</v>
      </c>
      <c r="J499" s="326"/>
      <c r="K499" s="317">
        <f t="shared" si="91"/>
        <v>0</v>
      </c>
      <c r="L499" s="317">
        <f t="shared" si="91"/>
        <v>0</v>
      </c>
      <c r="M499" s="317">
        <f t="shared" si="84"/>
        <v>0</v>
      </c>
    </row>
    <row r="500" spans="1:13" ht="24.75" customHeight="1" hidden="1">
      <c r="A500" s="330" t="s">
        <v>65</v>
      </c>
      <c r="B500" s="309">
        <v>950</v>
      </c>
      <c r="C500" s="394">
        <v>14</v>
      </c>
      <c r="D500" s="395" t="s">
        <v>151</v>
      </c>
      <c r="E500" s="322" t="s">
        <v>467</v>
      </c>
      <c r="F500" s="394">
        <v>540</v>
      </c>
      <c r="G500" s="394">
        <v>251</v>
      </c>
      <c r="H500" s="323">
        <v>35222.27</v>
      </c>
      <c r="I500" s="316">
        <f t="shared" si="85"/>
        <v>35.222269999999995</v>
      </c>
      <c r="J500" s="326"/>
      <c r="K500" s="317">
        <v>0</v>
      </c>
      <c r="L500" s="317">
        <v>0</v>
      </c>
      <c r="M500" s="317">
        <f t="shared" si="84"/>
        <v>0</v>
      </c>
    </row>
    <row r="501" spans="1:13" ht="27" customHeight="1">
      <c r="A501" s="336" t="s">
        <v>466</v>
      </c>
      <c r="B501" s="309">
        <v>950</v>
      </c>
      <c r="C501" s="309">
        <v>14</v>
      </c>
      <c r="D501" s="322" t="s">
        <v>151</v>
      </c>
      <c r="E501" s="322" t="s">
        <v>468</v>
      </c>
      <c r="F501" s="309"/>
      <c r="G501" s="309"/>
      <c r="H501" s="323">
        <f>H502</f>
        <v>36918.45</v>
      </c>
      <c r="I501" s="316">
        <f t="shared" si="85"/>
        <v>36.91845</v>
      </c>
      <c r="J501" s="316">
        <f>K501/1000</f>
        <v>36.91845</v>
      </c>
      <c r="K501" s="317">
        <f aca="true" t="shared" si="92" ref="K501:L504">K502</f>
        <v>36918.45</v>
      </c>
      <c r="L501" s="317">
        <f t="shared" si="92"/>
        <v>36918.45</v>
      </c>
      <c r="M501" s="317">
        <f t="shared" si="84"/>
        <v>100</v>
      </c>
    </row>
    <row r="502" spans="1:13" ht="15.75">
      <c r="A502" s="336" t="s">
        <v>106</v>
      </c>
      <c r="B502" s="309">
        <v>950</v>
      </c>
      <c r="C502" s="309">
        <v>14</v>
      </c>
      <c r="D502" s="322" t="s">
        <v>151</v>
      </c>
      <c r="E502" s="322" t="s">
        <v>468</v>
      </c>
      <c r="F502" s="309">
        <v>500</v>
      </c>
      <c r="G502" s="309"/>
      <c r="H502" s="323">
        <f>H503</f>
        <v>36918.45</v>
      </c>
      <c r="I502" s="316">
        <f t="shared" si="85"/>
        <v>36.91845</v>
      </c>
      <c r="J502" s="326">
        <f>K502/1000</f>
        <v>36.91845</v>
      </c>
      <c r="K502" s="317">
        <f t="shared" si="92"/>
        <v>36918.45</v>
      </c>
      <c r="L502" s="317">
        <f t="shared" si="92"/>
        <v>36918.45</v>
      </c>
      <c r="M502" s="317">
        <f t="shared" si="84"/>
        <v>100</v>
      </c>
    </row>
    <row r="503" spans="1:13" ht="15.75" hidden="1">
      <c r="A503" s="136" t="s">
        <v>71</v>
      </c>
      <c r="B503" s="133">
        <v>950</v>
      </c>
      <c r="C503" s="137">
        <v>14</v>
      </c>
      <c r="D503" s="138" t="s">
        <v>151</v>
      </c>
      <c r="E503" s="124" t="s">
        <v>468</v>
      </c>
      <c r="F503" s="137">
        <v>540</v>
      </c>
      <c r="G503" s="137">
        <v>200</v>
      </c>
      <c r="H503" s="152">
        <f>H504</f>
        <v>36918.45</v>
      </c>
      <c r="I503" s="184">
        <f t="shared" si="85"/>
        <v>36.91845</v>
      </c>
      <c r="J503" s="185">
        <f>K503/1000</f>
        <v>36.91845</v>
      </c>
      <c r="K503" s="152">
        <f t="shared" si="92"/>
        <v>36918.45</v>
      </c>
      <c r="L503" s="152">
        <f t="shared" si="92"/>
        <v>36918.45</v>
      </c>
      <c r="M503" s="186">
        <f>L503/1000</f>
        <v>36.91845</v>
      </c>
    </row>
    <row r="504" spans="1:13" ht="15.75" hidden="1">
      <c r="A504" s="136" t="s">
        <v>63</v>
      </c>
      <c r="B504" s="133">
        <v>950</v>
      </c>
      <c r="C504" s="137">
        <v>14</v>
      </c>
      <c r="D504" s="138" t="s">
        <v>151</v>
      </c>
      <c r="E504" s="124" t="s">
        <v>468</v>
      </c>
      <c r="F504" s="137">
        <v>540</v>
      </c>
      <c r="G504" s="137">
        <v>250</v>
      </c>
      <c r="H504" s="152">
        <f>H505</f>
        <v>36918.45</v>
      </c>
      <c r="I504" s="184">
        <f t="shared" si="85"/>
        <v>36.91845</v>
      </c>
      <c r="J504" s="185">
        <f>K504/1000</f>
        <v>36.91845</v>
      </c>
      <c r="K504" s="152">
        <f t="shared" si="92"/>
        <v>36918.45</v>
      </c>
      <c r="L504" s="152">
        <f t="shared" si="92"/>
        <v>36918.45</v>
      </c>
      <c r="M504" s="186">
        <f>L504/1000</f>
        <v>36.91845</v>
      </c>
    </row>
    <row r="505" spans="1:13" ht="24.75" hidden="1">
      <c r="A505" s="136" t="s">
        <v>65</v>
      </c>
      <c r="B505" s="133">
        <v>950</v>
      </c>
      <c r="C505" s="137">
        <v>14</v>
      </c>
      <c r="D505" s="138" t="s">
        <v>151</v>
      </c>
      <c r="E505" s="124" t="s">
        <v>468</v>
      </c>
      <c r="F505" s="137">
        <v>540</v>
      </c>
      <c r="G505" s="137">
        <v>251</v>
      </c>
      <c r="H505" s="152">
        <v>36918.45</v>
      </c>
      <c r="I505" s="184">
        <f t="shared" si="85"/>
        <v>36.91845</v>
      </c>
      <c r="J505" s="185">
        <f>K505/1000</f>
        <v>36.91845</v>
      </c>
      <c r="K505" s="152">
        <v>36918.45</v>
      </c>
      <c r="L505" s="152">
        <v>36918.45</v>
      </c>
      <c r="M505" s="186">
        <f>L505/1000</f>
        <v>36.91845</v>
      </c>
    </row>
    <row r="506" spans="1:12" ht="15.75">
      <c r="A506" s="139"/>
      <c r="B506" s="139"/>
      <c r="C506" s="139"/>
      <c r="D506" s="139"/>
      <c r="E506" s="139"/>
      <c r="F506" s="139"/>
      <c r="G506" s="140"/>
      <c r="H506" s="141"/>
      <c r="I506" s="141"/>
      <c r="J506" s="141"/>
      <c r="K506" s="141"/>
      <c r="L506" s="141"/>
    </row>
    <row r="507" spans="1:12" ht="15.75">
      <c r="A507" s="139" t="s">
        <v>270</v>
      </c>
      <c r="B507" s="139"/>
      <c r="C507" s="139"/>
      <c r="D507" s="139"/>
      <c r="E507" s="139"/>
      <c r="F507" s="139"/>
      <c r="G507" s="140"/>
      <c r="H507" s="141"/>
      <c r="I507" s="141"/>
      <c r="J507" s="141"/>
      <c r="K507" s="141"/>
      <c r="L507" s="141"/>
    </row>
    <row r="508" spans="1:12" ht="15.75">
      <c r="A508" s="139"/>
      <c r="B508" s="139"/>
      <c r="C508" s="139"/>
      <c r="D508" s="139"/>
      <c r="E508" s="139"/>
      <c r="F508" s="139"/>
      <c r="G508" s="139"/>
      <c r="H508" s="141"/>
      <c r="I508" s="141"/>
      <c r="J508" s="141"/>
      <c r="K508" s="141"/>
      <c r="L508" s="141"/>
    </row>
    <row r="509" spans="1:12" ht="15.75">
      <c r="A509" s="139"/>
      <c r="B509" s="139"/>
      <c r="C509" s="139"/>
      <c r="D509" s="139"/>
      <c r="E509" s="139"/>
      <c r="F509" s="139"/>
      <c r="G509" s="139"/>
      <c r="H509" s="141"/>
      <c r="I509" s="141"/>
      <c r="J509" s="141"/>
      <c r="K509" s="141"/>
      <c r="L509" s="141"/>
    </row>
    <row r="510" spans="1:12" ht="15.75">
      <c r="A510" s="139"/>
      <c r="B510" s="139"/>
      <c r="C510" s="139"/>
      <c r="D510" s="139"/>
      <c r="E510" s="139"/>
      <c r="F510" s="139"/>
      <c r="G510" s="139"/>
      <c r="H510" s="141"/>
      <c r="I510" s="141"/>
      <c r="J510" s="141"/>
      <c r="K510" s="141"/>
      <c r="L510" s="141"/>
    </row>
    <row r="511" spans="1:12" ht="15.75">
      <c r="A511" s="139"/>
      <c r="B511" s="139"/>
      <c r="C511" s="139"/>
      <c r="D511" s="139"/>
      <c r="E511" s="139"/>
      <c r="F511" s="139"/>
      <c r="G511" s="139"/>
      <c r="H511" s="141"/>
      <c r="I511" s="141"/>
      <c r="J511" s="141"/>
      <c r="K511" s="141"/>
      <c r="L511" s="141"/>
    </row>
    <row r="512" spans="1:12" ht="15.75">
      <c r="A512" s="139"/>
      <c r="B512" s="139"/>
      <c r="C512" s="139"/>
      <c r="D512" s="139"/>
      <c r="E512" s="139"/>
      <c r="F512" s="139"/>
      <c r="G512" s="139"/>
      <c r="H512" s="141"/>
      <c r="I512" s="141"/>
      <c r="J512" s="141"/>
      <c r="K512" s="141"/>
      <c r="L512" s="141"/>
    </row>
    <row r="513" spans="1:12" ht="15.75">
      <c r="A513" s="139"/>
      <c r="B513" s="139"/>
      <c r="C513" s="139"/>
      <c r="D513" s="139"/>
      <c r="E513" s="139"/>
      <c r="F513" s="139"/>
      <c r="G513" s="139"/>
      <c r="H513" s="141"/>
      <c r="I513" s="141"/>
      <c r="J513" s="141"/>
      <c r="K513" s="141"/>
      <c r="L513" s="141"/>
    </row>
    <row r="514" spans="1:12" ht="15.75">
      <c r="A514" s="139"/>
      <c r="B514" s="139"/>
      <c r="C514" s="139"/>
      <c r="D514" s="139"/>
      <c r="E514" s="139"/>
      <c r="F514" s="139"/>
      <c r="G514" s="139"/>
      <c r="H514" s="141"/>
      <c r="I514" s="141"/>
      <c r="J514" s="141"/>
      <c r="K514" s="141"/>
      <c r="L514" s="141"/>
    </row>
    <row r="515" spans="1:12" ht="15.75">
      <c r="A515" s="139"/>
      <c r="B515" s="139"/>
      <c r="C515" s="139"/>
      <c r="D515" s="139"/>
      <c r="E515" s="139"/>
      <c r="F515" s="139"/>
      <c r="G515" s="139"/>
      <c r="H515" s="141"/>
      <c r="I515" s="141"/>
      <c r="J515" s="141"/>
      <c r="K515" s="141"/>
      <c r="L515" s="141"/>
    </row>
    <row r="516" spans="1:12" ht="15.75">
      <c r="A516" s="139"/>
      <c r="B516" s="139"/>
      <c r="C516" s="139"/>
      <c r="D516" s="139"/>
      <c r="E516" s="139"/>
      <c r="F516" s="139"/>
      <c r="G516" s="139"/>
      <c r="H516" s="141"/>
      <c r="I516" s="141"/>
      <c r="J516" s="141"/>
      <c r="K516" s="141"/>
      <c r="L516" s="141"/>
    </row>
    <row r="517" spans="1:12" ht="15.75">
      <c r="A517" s="139"/>
      <c r="B517" s="139"/>
      <c r="C517" s="139"/>
      <c r="D517" s="139"/>
      <c r="E517" s="139"/>
      <c r="F517" s="139"/>
      <c r="G517" s="139"/>
      <c r="H517" s="141"/>
      <c r="I517" s="141"/>
      <c r="J517" s="141"/>
      <c r="K517" s="141"/>
      <c r="L517" s="141"/>
    </row>
    <row r="518" spans="1:12" ht="15.75">
      <c r="A518" s="139"/>
      <c r="B518" s="139"/>
      <c r="C518" s="139"/>
      <c r="D518" s="139"/>
      <c r="E518" s="139"/>
      <c r="F518" s="139"/>
      <c r="G518" s="139"/>
      <c r="H518" s="141"/>
      <c r="I518" s="141"/>
      <c r="J518" s="141"/>
      <c r="K518" s="141"/>
      <c r="L518" s="141"/>
    </row>
    <row r="519" spans="1:12" ht="15.75">
      <c r="A519" s="139"/>
      <c r="B519" s="139"/>
      <c r="C519" s="139"/>
      <c r="D519" s="139"/>
      <c r="E519" s="139"/>
      <c r="F519" s="139"/>
      <c r="G519" s="139"/>
      <c r="H519" s="141"/>
      <c r="I519" s="141"/>
      <c r="J519" s="141"/>
      <c r="K519" s="141"/>
      <c r="L519" s="141"/>
    </row>
    <row r="520" spans="1:12" ht="15.75">
      <c r="A520" s="139"/>
      <c r="B520" s="139"/>
      <c r="C520" s="139"/>
      <c r="D520" s="139"/>
      <c r="E520" s="139"/>
      <c r="F520" s="139"/>
      <c r="G520" s="139"/>
      <c r="H520" s="141"/>
      <c r="I520" s="141"/>
      <c r="J520" s="141"/>
      <c r="K520" s="141"/>
      <c r="L520" s="141"/>
    </row>
    <row r="521" spans="1:12" ht="15.75">
      <c r="A521" s="139"/>
      <c r="B521" s="139"/>
      <c r="C521" s="139"/>
      <c r="D521" s="139"/>
      <c r="E521" s="139"/>
      <c r="F521" s="139"/>
      <c r="G521" s="139"/>
      <c r="H521" s="141"/>
      <c r="I521" s="141"/>
      <c r="J521" s="141"/>
      <c r="K521" s="141"/>
      <c r="L521" s="141"/>
    </row>
    <row r="522" spans="1:12" ht="15.75">
      <c r="A522" s="139"/>
      <c r="B522" s="139"/>
      <c r="C522" s="139"/>
      <c r="D522" s="139"/>
      <c r="E522" s="139"/>
      <c r="F522" s="139"/>
      <c r="G522" s="139"/>
      <c r="H522" s="141"/>
      <c r="I522" s="141"/>
      <c r="J522" s="141"/>
      <c r="K522" s="141"/>
      <c r="L522" s="141"/>
    </row>
    <row r="523" spans="1:12" ht="15.75">
      <c r="A523" s="139"/>
      <c r="B523" s="139"/>
      <c r="C523" s="139"/>
      <c r="D523" s="139"/>
      <c r="E523" s="139"/>
      <c r="F523" s="139"/>
      <c r="G523" s="139"/>
      <c r="H523" s="141"/>
      <c r="I523" s="141"/>
      <c r="J523" s="141"/>
      <c r="K523" s="141"/>
      <c r="L523" s="141"/>
    </row>
    <row r="524" spans="1:12" ht="15.75">
      <c r="A524" s="139"/>
      <c r="B524" s="139"/>
      <c r="C524" s="139"/>
      <c r="D524" s="139"/>
      <c r="E524" s="139"/>
      <c r="F524" s="139"/>
      <c r="G524" s="139"/>
      <c r="H524" s="141"/>
      <c r="I524" s="141"/>
      <c r="J524" s="141"/>
      <c r="K524" s="141"/>
      <c r="L524" s="141"/>
    </row>
    <row r="525" spans="1:12" ht="15.75">
      <c r="A525" s="139"/>
      <c r="B525" s="139"/>
      <c r="C525" s="139"/>
      <c r="D525" s="139"/>
      <c r="E525" s="139"/>
      <c r="F525" s="139"/>
      <c r="G525" s="139"/>
      <c r="H525" s="141"/>
      <c r="I525" s="141"/>
      <c r="J525" s="141"/>
      <c r="K525" s="141"/>
      <c r="L525" s="141"/>
    </row>
    <row r="526" spans="1:12" ht="15.75">
      <c r="A526" s="139"/>
      <c r="B526" s="139"/>
      <c r="C526" s="139"/>
      <c r="D526" s="139"/>
      <c r="E526" s="139"/>
      <c r="F526" s="139"/>
      <c r="G526" s="139"/>
      <c r="H526" s="141"/>
      <c r="I526" s="141"/>
      <c r="J526" s="141"/>
      <c r="K526" s="141"/>
      <c r="L526" s="141"/>
    </row>
    <row r="527" spans="1:12" ht="15.75">
      <c r="A527" s="139"/>
      <c r="B527" s="139"/>
      <c r="C527" s="139"/>
      <c r="D527" s="139"/>
      <c r="E527" s="139"/>
      <c r="F527" s="139"/>
      <c r="G527" s="139"/>
      <c r="H527" s="141"/>
      <c r="I527" s="141"/>
      <c r="J527" s="141"/>
      <c r="K527" s="141"/>
      <c r="L527" s="141"/>
    </row>
    <row r="528" spans="1:12" ht="15.75">
      <c r="A528" s="139"/>
      <c r="B528" s="139"/>
      <c r="C528" s="139"/>
      <c r="D528" s="139"/>
      <c r="E528" s="139"/>
      <c r="F528" s="139"/>
      <c r="G528" s="139"/>
      <c r="H528" s="141"/>
      <c r="I528" s="141"/>
      <c r="J528" s="141"/>
      <c r="K528" s="141"/>
      <c r="L528" s="141"/>
    </row>
    <row r="529" spans="1:12" ht="15.75">
      <c r="A529" s="139"/>
      <c r="B529" s="139"/>
      <c r="C529" s="139"/>
      <c r="D529" s="139"/>
      <c r="E529" s="139"/>
      <c r="F529" s="139"/>
      <c r="G529" s="139"/>
      <c r="H529" s="141"/>
      <c r="I529" s="141"/>
      <c r="J529" s="141"/>
      <c r="K529" s="141"/>
      <c r="L529" s="141"/>
    </row>
    <row r="530" spans="1:12" ht="15.75">
      <c r="A530" s="139"/>
      <c r="B530" s="139"/>
      <c r="C530" s="139"/>
      <c r="D530" s="139"/>
      <c r="E530" s="139"/>
      <c r="F530" s="139"/>
      <c r="G530" s="139"/>
      <c r="H530" s="141"/>
      <c r="I530" s="141"/>
      <c r="J530" s="141"/>
      <c r="K530" s="141"/>
      <c r="L530" s="141"/>
    </row>
    <row r="531" spans="1:12" ht="15.75">
      <c r="A531" s="139"/>
      <c r="B531" s="139"/>
      <c r="C531" s="139"/>
      <c r="D531" s="139"/>
      <c r="E531" s="139"/>
      <c r="F531" s="139"/>
      <c r="G531" s="139"/>
      <c r="H531" s="141"/>
      <c r="I531" s="141"/>
      <c r="J531" s="141"/>
      <c r="K531" s="141"/>
      <c r="L531" s="141"/>
    </row>
    <row r="532" spans="1:12" ht="15.75">
      <c r="A532" s="139"/>
      <c r="B532" s="139"/>
      <c r="C532" s="139"/>
      <c r="D532" s="139"/>
      <c r="E532" s="139"/>
      <c r="F532" s="139"/>
      <c r="G532" s="139"/>
      <c r="H532" s="141"/>
      <c r="I532" s="141"/>
      <c r="J532" s="141"/>
      <c r="K532" s="141"/>
      <c r="L532" s="141"/>
    </row>
    <row r="533" spans="1:12" ht="15.75">
      <c r="A533" s="139"/>
      <c r="B533" s="139"/>
      <c r="C533" s="139"/>
      <c r="D533" s="139"/>
      <c r="E533" s="139"/>
      <c r="F533" s="139"/>
      <c r="G533" s="139"/>
      <c r="H533" s="141"/>
      <c r="I533" s="141"/>
      <c r="J533" s="141"/>
      <c r="K533" s="141"/>
      <c r="L533" s="141"/>
    </row>
    <row r="534" spans="1:12" ht="15.75">
      <c r="A534" s="139"/>
      <c r="B534" s="139"/>
      <c r="C534" s="139"/>
      <c r="D534" s="139"/>
      <c r="E534" s="139"/>
      <c r="F534" s="139"/>
      <c r="G534" s="139"/>
      <c r="H534" s="141"/>
      <c r="I534" s="141"/>
      <c r="J534" s="141"/>
      <c r="K534" s="141"/>
      <c r="L534" s="141"/>
    </row>
    <row r="535" spans="1:12" ht="15.75">
      <c r="A535" s="139"/>
      <c r="B535" s="139"/>
      <c r="C535" s="139"/>
      <c r="D535" s="139"/>
      <c r="E535" s="139"/>
      <c r="F535" s="139"/>
      <c r="G535" s="139"/>
      <c r="H535" s="141"/>
      <c r="I535" s="141"/>
      <c r="J535" s="141"/>
      <c r="K535" s="141"/>
      <c r="L535" s="141"/>
    </row>
    <row r="536" spans="1:12" ht="15.75">
      <c r="A536" s="139"/>
      <c r="B536" s="139"/>
      <c r="C536" s="139"/>
      <c r="D536" s="139"/>
      <c r="E536" s="139"/>
      <c r="F536" s="139"/>
      <c r="G536" s="139"/>
      <c r="H536" s="141"/>
      <c r="I536" s="141"/>
      <c r="J536" s="141"/>
      <c r="K536" s="141"/>
      <c r="L536" s="141"/>
    </row>
    <row r="537" spans="1:12" ht="15.75">
      <c r="A537" s="139"/>
      <c r="B537" s="139"/>
      <c r="C537" s="139"/>
      <c r="D537" s="139"/>
      <c r="E537" s="139"/>
      <c r="F537" s="139"/>
      <c r="G537" s="139"/>
      <c r="H537" s="141"/>
      <c r="I537" s="141"/>
      <c r="J537" s="141"/>
      <c r="K537" s="141"/>
      <c r="L537" s="141"/>
    </row>
    <row r="538" spans="1:12" ht="15.75">
      <c r="A538" s="139"/>
      <c r="B538" s="139"/>
      <c r="C538" s="139"/>
      <c r="D538" s="139"/>
      <c r="E538" s="139"/>
      <c r="F538" s="139"/>
      <c r="G538" s="139"/>
      <c r="H538" s="141"/>
      <c r="I538" s="141"/>
      <c r="J538" s="141"/>
      <c r="K538" s="141"/>
      <c r="L538" s="141"/>
    </row>
    <row r="539" spans="1:12" ht="15.75">
      <c r="A539" s="139"/>
      <c r="B539" s="139"/>
      <c r="C539" s="139"/>
      <c r="D539" s="139"/>
      <c r="E539" s="139"/>
      <c r="F539" s="139"/>
      <c r="G539" s="139"/>
      <c r="H539" s="141"/>
      <c r="I539" s="141"/>
      <c r="J539" s="141"/>
      <c r="K539" s="141"/>
      <c r="L539" s="141"/>
    </row>
    <row r="540" spans="1:12" ht="15.75">
      <c r="A540" s="139"/>
      <c r="B540" s="139"/>
      <c r="C540" s="139"/>
      <c r="D540" s="139"/>
      <c r="E540" s="139"/>
      <c r="F540" s="139"/>
      <c r="G540" s="139"/>
      <c r="H540" s="141"/>
      <c r="I540" s="141"/>
      <c r="J540" s="141"/>
      <c r="K540" s="141"/>
      <c r="L540" s="141"/>
    </row>
    <row r="541" spans="1:12" ht="15.75">
      <c r="A541" s="139"/>
      <c r="B541" s="139"/>
      <c r="C541" s="139"/>
      <c r="D541" s="139"/>
      <c r="E541" s="139"/>
      <c r="F541" s="139"/>
      <c r="G541" s="139"/>
      <c r="H541" s="141"/>
      <c r="I541" s="141"/>
      <c r="J541" s="141"/>
      <c r="K541" s="141"/>
      <c r="L541" s="141"/>
    </row>
    <row r="542" spans="1:12" ht="15.75">
      <c r="A542" s="139"/>
      <c r="B542" s="139"/>
      <c r="C542" s="139"/>
      <c r="D542" s="139"/>
      <c r="E542" s="139"/>
      <c r="F542" s="139"/>
      <c r="G542" s="139"/>
      <c r="H542" s="141"/>
      <c r="I542" s="141"/>
      <c r="J542" s="141"/>
      <c r="K542" s="141"/>
      <c r="L542" s="141"/>
    </row>
    <row r="543" spans="1:12" ht="15.75">
      <c r="A543" s="139"/>
      <c r="B543" s="139"/>
      <c r="C543" s="139"/>
      <c r="D543" s="139"/>
      <c r="E543" s="139"/>
      <c r="F543" s="139"/>
      <c r="G543" s="139"/>
      <c r="H543" s="141"/>
      <c r="I543" s="141"/>
      <c r="J543" s="141"/>
      <c r="K543" s="141"/>
      <c r="L543" s="141"/>
    </row>
    <row r="544" spans="1:12" ht="15.75">
      <c r="A544" s="139"/>
      <c r="B544" s="139"/>
      <c r="C544" s="139"/>
      <c r="D544" s="139"/>
      <c r="E544" s="139"/>
      <c r="F544" s="139"/>
      <c r="G544" s="139"/>
      <c r="H544" s="141"/>
      <c r="I544" s="141"/>
      <c r="J544" s="141"/>
      <c r="K544" s="141"/>
      <c r="L544" s="141"/>
    </row>
    <row r="545" spans="1:12" ht="15.75">
      <c r="A545" s="139"/>
      <c r="B545" s="139"/>
      <c r="C545" s="139"/>
      <c r="D545" s="139"/>
      <c r="E545" s="139"/>
      <c r="F545" s="139"/>
      <c r="G545" s="139"/>
      <c r="H545" s="141"/>
      <c r="I545" s="141"/>
      <c r="J545" s="141"/>
      <c r="K545" s="141"/>
      <c r="L545" s="141"/>
    </row>
    <row r="546" spans="1:12" ht="15.75">
      <c r="A546" s="139"/>
      <c r="B546" s="139"/>
      <c r="C546" s="139"/>
      <c r="D546" s="139"/>
      <c r="E546" s="139"/>
      <c r="F546" s="139"/>
      <c r="G546" s="139"/>
      <c r="H546" s="141"/>
      <c r="I546" s="141"/>
      <c r="J546" s="141"/>
      <c r="K546" s="141"/>
      <c r="L546" s="141"/>
    </row>
    <row r="547" spans="1:12" ht="15.75">
      <c r="A547" s="139"/>
      <c r="B547" s="139"/>
      <c r="C547" s="139"/>
      <c r="D547" s="139"/>
      <c r="E547" s="139"/>
      <c r="F547" s="139"/>
      <c r="G547" s="139"/>
      <c r="H547" s="141"/>
      <c r="I547" s="141"/>
      <c r="J547" s="141"/>
      <c r="K547" s="141"/>
      <c r="L547" s="141"/>
    </row>
    <row r="548" spans="1:12" ht="15.75">
      <c r="A548" s="139"/>
      <c r="B548" s="139"/>
      <c r="C548" s="139"/>
      <c r="D548" s="139"/>
      <c r="E548" s="139"/>
      <c r="F548" s="139"/>
      <c r="G548" s="139"/>
      <c r="H548" s="141"/>
      <c r="I548" s="141"/>
      <c r="J548" s="141"/>
      <c r="K548" s="141"/>
      <c r="L548" s="141"/>
    </row>
    <row r="549" spans="1:12" ht="15.75">
      <c r="A549" s="139"/>
      <c r="B549" s="139"/>
      <c r="C549" s="139"/>
      <c r="D549" s="139"/>
      <c r="E549" s="139"/>
      <c r="F549" s="139"/>
      <c r="G549" s="139"/>
      <c r="H549" s="141"/>
      <c r="I549" s="141"/>
      <c r="J549" s="141"/>
      <c r="K549" s="141"/>
      <c r="L549" s="141"/>
    </row>
    <row r="550" spans="1:12" ht="15.75">
      <c r="A550" s="139"/>
      <c r="B550" s="139"/>
      <c r="C550" s="139"/>
      <c r="D550" s="139"/>
      <c r="E550" s="139"/>
      <c r="F550" s="139"/>
      <c r="G550" s="139"/>
      <c r="H550" s="141"/>
      <c r="I550" s="141"/>
      <c r="J550" s="141"/>
      <c r="K550" s="141"/>
      <c r="L550" s="141"/>
    </row>
    <row r="551" spans="1:12" ht="15.75">
      <c r="A551" s="139"/>
      <c r="B551" s="139"/>
      <c r="C551" s="139"/>
      <c r="D551" s="139"/>
      <c r="E551" s="139"/>
      <c r="F551" s="139"/>
      <c r="G551" s="139"/>
      <c r="H551" s="141"/>
      <c r="I551" s="141"/>
      <c r="J551" s="141"/>
      <c r="K551" s="141"/>
      <c r="L551" s="141"/>
    </row>
    <row r="552" spans="1:12" ht="15.75">
      <c r="A552" s="139"/>
      <c r="B552" s="139"/>
      <c r="C552" s="139"/>
      <c r="D552" s="139"/>
      <c r="E552" s="139"/>
      <c r="F552" s="139"/>
      <c r="G552" s="139"/>
      <c r="H552" s="141"/>
      <c r="I552" s="141"/>
      <c r="J552" s="141"/>
      <c r="K552" s="141"/>
      <c r="L552" s="141"/>
    </row>
    <row r="553" ht="15.75">
      <c r="G553" s="139"/>
    </row>
    <row r="554" ht="15.75">
      <c r="G554" s="139"/>
    </row>
  </sheetData>
  <sheetProtection/>
  <mergeCells count="10">
    <mergeCell ref="E2:M2"/>
    <mergeCell ref="B3:M3"/>
    <mergeCell ref="B4:M4"/>
    <mergeCell ref="C5:M5"/>
    <mergeCell ref="O346:AB346"/>
    <mergeCell ref="A13:A14"/>
    <mergeCell ref="B13:G13"/>
    <mergeCell ref="H13:M13"/>
    <mergeCell ref="O344:AB344"/>
    <mergeCell ref="A7:M9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portrait" paperSize="9" scale="6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552"/>
  <sheetViews>
    <sheetView view="pageBreakPreview" zoomScaleNormal="90" zoomScaleSheetLayoutView="100" zoomScalePageLayoutView="86" workbookViewId="0" topLeftCell="A487">
      <selection activeCell="N496" sqref="N496"/>
    </sheetView>
  </sheetViews>
  <sheetFormatPr defaultColWidth="9.00390625" defaultRowHeight="12.75"/>
  <cols>
    <col min="1" max="1" width="54.00390625" style="112" customWidth="1"/>
    <col min="2" max="2" width="6.25390625" style="112" hidden="1" customWidth="1"/>
    <col min="3" max="3" width="4.375" style="112" customWidth="1"/>
    <col min="4" max="4" width="5.25390625" style="112" customWidth="1"/>
    <col min="5" max="5" width="13.00390625" style="112" customWidth="1"/>
    <col min="6" max="6" width="4.125" style="112" customWidth="1"/>
    <col min="7" max="7" width="12.875" style="142" hidden="1" customWidth="1"/>
    <col min="8" max="8" width="13.125" style="142" customWidth="1"/>
    <col min="9" max="9" width="11.125" style="142" customWidth="1"/>
    <col min="10" max="10" width="13.00390625" style="142" hidden="1" customWidth="1"/>
    <col min="11" max="11" width="11.125" style="142" hidden="1" customWidth="1"/>
    <col min="12" max="12" width="16.125" style="112" customWidth="1"/>
    <col min="13" max="13" width="9.125" style="112" customWidth="1"/>
    <col min="14" max="14" width="16.625" style="112" customWidth="1"/>
    <col min="15" max="16384" width="9.125" style="112" customWidth="1"/>
  </cols>
  <sheetData>
    <row r="1" spans="2:12" ht="15.75">
      <c r="B1" s="210"/>
      <c r="C1" s="210"/>
      <c r="D1" s="210"/>
      <c r="E1" s="210"/>
      <c r="F1" s="210"/>
      <c r="G1" s="210"/>
      <c r="H1" s="210"/>
      <c r="I1" s="210"/>
      <c r="J1" s="210"/>
      <c r="K1" s="211"/>
      <c r="L1" s="211"/>
    </row>
    <row r="2" spans="2:13" ht="15.75">
      <c r="B2" s="215"/>
      <c r="C2" s="215"/>
      <c r="D2" s="215"/>
      <c r="E2" s="268" t="s">
        <v>499</v>
      </c>
      <c r="F2" s="268"/>
      <c r="G2" s="268"/>
      <c r="H2" s="268"/>
      <c r="I2" s="268"/>
      <c r="J2" s="268"/>
      <c r="K2" s="268"/>
      <c r="L2" s="268"/>
      <c r="M2" s="107"/>
    </row>
    <row r="3" spans="2:13" ht="20.25" customHeight="1">
      <c r="B3" s="268" t="s">
        <v>490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107"/>
    </row>
    <row r="4" spans="2:12" ht="15.75">
      <c r="B4" s="268" t="s">
        <v>491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3" s="113" customFormat="1" ht="15.75" customHeight="1">
      <c r="A5" s="212"/>
      <c r="B5" s="212"/>
      <c r="C5" s="268" t="s">
        <v>496</v>
      </c>
      <c r="D5" s="268"/>
      <c r="E5" s="268"/>
      <c r="F5" s="268"/>
      <c r="G5" s="268"/>
      <c r="H5" s="268"/>
      <c r="I5" s="268"/>
      <c r="J5" s="268"/>
      <c r="K5" s="268"/>
      <c r="L5" s="268"/>
      <c r="M5" s="112"/>
    </row>
    <row r="6" spans="1:13" s="113" customFormat="1" ht="27" customHeight="1">
      <c r="A6" s="213"/>
      <c r="B6" s="213"/>
      <c r="C6" s="213"/>
      <c r="D6" s="213"/>
      <c r="E6" s="202"/>
      <c r="F6" s="213"/>
      <c r="G6" s="213"/>
      <c r="H6" s="213"/>
      <c r="I6" s="213"/>
      <c r="J6" s="213"/>
      <c r="K6" s="213"/>
      <c r="L6" s="213"/>
      <c r="M6" s="213"/>
    </row>
    <row r="7" spans="1:13" s="113" customFormat="1" ht="18.75" customHeight="1">
      <c r="A7" s="274" t="s">
        <v>500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14"/>
    </row>
    <row r="8" spans="1:13" s="113" customFormat="1" ht="15.75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112"/>
    </row>
    <row r="9" spans="1:13" s="113" customFormat="1" ht="32.2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112"/>
    </row>
    <row r="10" spans="1:13" s="113" customFormat="1" ht="9.75" customHeigh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112"/>
      <c r="M10" s="112"/>
    </row>
    <row r="11" spans="1:12" s="113" customFormat="1" ht="15" customHeight="1">
      <c r="A11" s="114"/>
      <c r="B11" s="115"/>
      <c r="C11" s="115"/>
      <c r="D11" s="115"/>
      <c r="E11" s="115"/>
      <c r="F11" s="115"/>
      <c r="G11" s="116"/>
      <c r="H11" s="116"/>
      <c r="I11" s="116"/>
      <c r="J11" s="116"/>
      <c r="K11" s="116"/>
      <c r="L11" s="113" t="s">
        <v>23</v>
      </c>
    </row>
    <row r="12" spans="1:11" s="113" customFormat="1" ht="9" customHeight="1">
      <c r="A12" s="114"/>
      <c r="B12" s="115"/>
      <c r="C12" s="115"/>
      <c r="D12" s="115"/>
      <c r="E12" s="115"/>
      <c r="F12" s="115"/>
      <c r="G12" s="116"/>
      <c r="H12" s="116"/>
      <c r="I12" s="116"/>
      <c r="J12" s="116"/>
      <c r="K12" s="116"/>
    </row>
    <row r="13" spans="1:12" s="113" customFormat="1" ht="15.75" customHeight="1">
      <c r="A13" s="272" t="s">
        <v>139</v>
      </c>
      <c r="B13" s="273" t="s">
        <v>227</v>
      </c>
      <c r="C13" s="273"/>
      <c r="D13" s="273"/>
      <c r="E13" s="273"/>
      <c r="F13" s="273"/>
      <c r="G13" s="272" t="s">
        <v>328</v>
      </c>
      <c r="H13" s="272"/>
      <c r="I13" s="272"/>
      <c r="J13" s="272"/>
      <c r="K13" s="272"/>
      <c r="L13" s="272"/>
    </row>
    <row r="14" spans="1:14" s="113" customFormat="1" ht="60.75" customHeight="1">
      <c r="A14" s="272"/>
      <c r="B14" s="105" t="s">
        <v>121</v>
      </c>
      <c r="C14" s="105" t="s">
        <v>228</v>
      </c>
      <c r="D14" s="105" t="s">
        <v>229</v>
      </c>
      <c r="E14" s="105" t="s">
        <v>123</v>
      </c>
      <c r="F14" s="105" t="s">
        <v>124</v>
      </c>
      <c r="G14" s="104">
        <v>2022</v>
      </c>
      <c r="H14" s="104" t="s">
        <v>493</v>
      </c>
      <c r="I14" s="104" t="s">
        <v>487</v>
      </c>
      <c r="J14" s="104" t="s">
        <v>487</v>
      </c>
      <c r="K14" s="104">
        <v>2024</v>
      </c>
      <c r="L14" s="308" t="s">
        <v>488</v>
      </c>
      <c r="N14" s="117"/>
    </row>
    <row r="15" spans="1:12" s="113" customFormat="1" ht="15.75">
      <c r="A15" s="106">
        <v>1</v>
      </c>
      <c r="B15" s="106">
        <v>2</v>
      </c>
      <c r="C15" s="106">
        <v>2</v>
      </c>
      <c r="D15" s="106">
        <v>4</v>
      </c>
      <c r="E15" s="106">
        <v>4</v>
      </c>
      <c r="F15" s="106">
        <v>5</v>
      </c>
      <c r="G15" s="106">
        <v>7</v>
      </c>
      <c r="H15" s="106">
        <v>6</v>
      </c>
      <c r="I15" s="106">
        <v>7</v>
      </c>
      <c r="J15" s="106">
        <v>9</v>
      </c>
      <c r="K15" s="106">
        <v>10</v>
      </c>
      <c r="L15" s="309">
        <v>8</v>
      </c>
    </row>
    <row r="16" spans="1:12" ht="15.75">
      <c r="A16" s="310" t="s">
        <v>230</v>
      </c>
      <c r="B16" s="311">
        <v>950</v>
      </c>
      <c r="C16" s="312"/>
      <c r="D16" s="312"/>
      <c r="E16" s="313"/>
      <c r="F16" s="314"/>
      <c r="G16" s="315">
        <f>G17+G117+G146+G192+G236+G341+G370+G451+G464+G477+G487</f>
        <v>15885832.4</v>
      </c>
      <c r="H16" s="316">
        <f>G16/1000</f>
        <v>15885.832400000001</v>
      </c>
      <c r="I16" s="316">
        <f aca="true" t="shared" si="0" ref="I16:I35">J16/1000</f>
        <v>11238.7012</v>
      </c>
      <c r="J16" s="316">
        <f>J17+J117+J146+J192+J236+J341+J370+J451+J464+J477+J487</f>
        <v>11238701.2</v>
      </c>
      <c r="K16" s="316">
        <f>K17+K117+K146+K192+K236+K341+K370+K451+K464+K477+K487</f>
        <v>10967650.000000002</v>
      </c>
      <c r="L16" s="317">
        <f>I16/H16*100</f>
        <v>70.74669376469059</v>
      </c>
    </row>
    <row r="17" spans="1:12" ht="15.75">
      <c r="A17" s="318" t="s">
        <v>231</v>
      </c>
      <c r="B17" s="319" t="s">
        <v>178</v>
      </c>
      <c r="C17" s="319" t="s">
        <v>140</v>
      </c>
      <c r="D17" s="319"/>
      <c r="E17" s="319"/>
      <c r="F17" s="319"/>
      <c r="G17" s="320">
        <f>G18+G33+G85+G94</f>
        <v>5687707.46</v>
      </c>
      <c r="H17" s="316">
        <f>G17/1000</f>
        <v>5687.70746</v>
      </c>
      <c r="I17" s="316">
        <f t="shared" si="0"/>
        <v>3990.90477</v>
      </c>
      <c r="J17" s="317">
        <f>J18+J33+J85+J94</f>
        <v>3990904.77</v>
      </c>
      <c r="K17" s="317">
        <f>K18+K33+K85+K94</f>
        <v>4016537</v>
      </c>
      <c r="L17" s="317">
        <f aca="true" t="shared" si="1" ref="L17:L80">I17/H17*100</f>
        <v>70.16719474527969</v>
      </c>
    </row>
    <row r="18" spans="1:12" ht="26.25">
      <c r="A18" s="318" t="s">
        <v>70</v>
      </c>
      <c r="B18" s="319" t="s">
        <v>178</v>
      </c>
      <c r="C18" s="319" t="s">
        <v>140</v>
      </c>
      <c r="D18" s="319" t="s">
        <v>141</v>
      </c>
      <c r="E18" s="319"/>
      <c r="F18" s="319"/>
      <c r="G18" s="320">
        <f>G19</f>
        <v>933408</v>
      </c>
      <c r="H18" s="316">
        <f>G18/1000</f>
        <v>933.408</v>
      </c>
      <c r="I18" s="316">
        <f t="shared" si="0"/>
        <v>686.08536</v>
      </c>
      <c r="J18" s="317">
        <f aca="true" t="shared" si="2" ref="J18:K23">J19</f>
        <v>686085.36</v>
      </c>
      <c r="K18" s="317">
        <f t="shared" si="2"/>
        <v>800481</v>
      </c>
      <c r="L18" s="317">
        <f t="shared" si="1"/>
        <v>73.50326545304947</v>
      </c>
    </row>
    <row r="19" spans="1:12" ht="16.5" customHeight="1">
      <c r="A19" s="321" t="s">
        <v>411</v>
      </c>
      <c r="B19" s="322" t="s">
        <v>178</v>
      </c>
      <c r="C19" s="322" t="s">
        <v>140</v>
      </c>
      <c r="D19" s="322" t="s">
        <v>141</v>
      </c>
      <c r="E19" s="322" t="s">
        <v>14</v>
      </c>
      <c r="F19" s="322"/>
      <c r="G19" s="323">
        <f>G20</f>
        <v>933408</v>
      </c>
      <c r="H19" s="316">
        <f>G19/1000</f>
        <v>933.408</v>
      </c>
      <c r="I19" s="316">
        <f t="shared" si="0"/>
        <v>686.08536</v>
      </c>
      <c r="J19" s="317">
        <f t="shared" si="2"/>
        <v>686085.36</v>
      </c>
      <c r="K19" s="317">
        <f t="shared" si="2"/>
        <v>800481</v>
      </c>
      <c r="L19" s="317">
        <f t="shared" si="1"/>
        <v>73.50326545304947</v>
      </c>
    </row>
    <row r="20" spans="1:12" ht="24" customHeight="1">
      <c r="A20" s="321" t="s">
        <v>412</v>
      </c>
      <c r="B20" s="322" t="s">
        <v>178</v>
      </c>
      <c r="C20" s="322" t="s">
        <v>140</v>
      </c>
      <c r="D20" s="322" t="s">
        <v>141</v>
      </c>
      <c r="E20" s="322" t="s">
        <v>413</v>
      </c>
      <c r="F20" s="322"/>
      <c r="G20" s="323">
        <f>G22</f>
        <v>933408</v>
      </c>
      <c r="H20" s="316">
        <f>G20/1000</f>
        <v>933.408</v>
      </c>
      <c r="I20" s="316">
        <f t="shared" si="0"/>
        <v>686.08536</v>
      </c>
      <c r="J20" s="317">
        <f>J22</f>
        <v>686085.36</v>
      </c>
      <c r="K20" s="317">
        <f>K22</f>
        <v>800481</v>
      </c>
      <c r="L20" s="317">
        <f t="shared" si="1"/>
        <v>73.50326545304947</v>
      </c>
    </row>
    <row r="21" spans="1:12" ht="16.5" customHeight="1">
      <c r="A21" s="324" t="s">
        <v>414</v>
      </c>
      <c r="B21" s="322" t="s">
        <v>178</v>
      </c>
      <c r="C21" s="322" t="s">
        <v>140</v>
      </c>
      <c r="D21" s="322" t="s">
        <v>141</v>
      </c>
      <c r="E21" s="322" t="s">
        <v>417</v>
      </c>
      <c r="F21" s="322"/>
      <c r="G21" s="323">
        <f>G22</f>
        <v>933408</v>
      </c>
      <c r="H21" s="316">
        <f>G21/1000</f>
        <v>933.408</v>
      </c>
      <c r="I21" s="316">
        <f t="shared" si="0"/>
        <v>686.08536</v>
      </c>
      <c r="J21" s="317">
        <f>J22</f>
        <v>686085.36</v>
      </c>
      <c r="K21" s="317">
        <f>K22</f>
        <v>800481</v>
      </c>
      <c r="L21" s="317">
        <f t="shared" si="1"/>
        <v>73.50326545304947</v>
      </c>
    </row>
    <row r="22" spans="1:12" ht="13.5" customHeight="1">
      <c r="A22" s="325" t="s">
        <v>416</v>
      </c>
      <c r="B22" s="322" t="s">
        <v>178</v>
      </c>
      <c r="C22" s="322" t="s">
        <v>140</v>
      </c>
      <c r="D22" s="322" t="s">
        <v>141</v>
      </c>
      <c r="E22" s="322" t="s">
        <v>418</v>
      </c>
      <c r="F22" s="322"/>
      <c r="G22" s="323">
        <f>G23</f>
        <v>933408</v>
      </c>
      <c r="H22" s="316">
        <f>G22/1000</f>
        <v>933.408</v>
      </c>
      <c r="I22" s="316">
        <f t="shared" si="0"/>
        <v>686.08536</v>
      </c>
      <c r="J22" s="317">
        <f t="shared" si="2"/>
        <v>686085.36</v>
      </c>
      <c r="K22" s="317">
        <f t="shared" si="2"/>
        <v>800481</v>
      </c>
      <c r="L22" s="317">
        <f t="shared" si="1"/>
        <v>73.50326545304947</v>
      </c>
    </row>
    <row r="23" spans="1:12" ht="51.75">
      <c r="A23" s="321" t="s">
        <v>133</v>
      </c>
      <c r="B23" s="322" t="s">
        <v>178</v>
      </c>
      <c r="C23" s="322" t="s">
        <v>140</v>
      </c>
      <c r="D23" s="322" t="s">
        <v>141</v>
      </c>
      <c r="E23" s="322" t="s">
        <v>418</v>
      </c>
      <c r="F23" s="322" t="s">
        <v>134</v>
      </c>
      <c r="G23" s="323">
        <f>G24</f>
        <v>933408</v>
      </c>
      <c r="H23" s="316">
        <f>G23/1000</f>
        <v>933.408</v>
      </c>
      <c r="I23" s="316">
        <f t="shared" si="0"/>
        <v>686.08536</v>
      </c>
      <c r="J23" s="317">
        <v>686085.36</v>
      </c>
      <c r="K23" s="317">
        <f t="shared" si="2"/>
        <v>800481</v>
      </c>
      <c r="L23" s="317">
        <f t="shared" si="1"/>
        <v>73.50326545304947</v>
      </c>
    </row>
    <row r="24" spans="1:12" ht="26.25" hidden="1">
      <c r="A24" s="321" t="s">
        <v>271</v>
      </c>
      <c r="B24" s="322" t="s">
        <v>178</v>
      </c>
      <c r="C24" s="322" t="s">
        <v>140</v>
      </c>
      <c r="D24" s="322" t="s">
        <v>141</v>
      </c>
      <c r="E24" s="322" t="s">
        <v>418</v>
      </c>
      <c r="F24" s="322" t="s">
        <v>272</v>
      </c>
      <c r="G24" s="323">
        <f>G25+G28+G30</f>
        <v>933408</v>
      </c>
      <c r="H24" s="316">
        <f>G24/1000</f>
        <v>933.408</v>
      </c>
      <c r="I24" s="326">
        <f t="shared" si="0"/>
        <v>800.561</v>
      </c>
      <c r="J24" s="317">
        <f>J25+J28+J30</f>
        <v>800561</v>
      </c>
      <c r="K24" s="317">
        <f>K25+K28+K30</f>
        <v>800481</v>
      </c>
      <c r="L24" s="317">
        <f t="shared" si="1"/>
        <v>85.76753145462649</v>
      </c>
    </row>
    <row r="25" spans="1:12" ht="15.75" hidden="1">
      <c r="A25" s="321" t="s">
        <v>232</v>
      </c>
      <c r="B25" s="322" t="s">
        <v>178</v>
      </c>
      <c r="C25" s="322" t="s">
        <v>140</v>
      </c>
      <c r="D25" s="322" t="s">
        <v>141</v>
      </c>
      <c r="E25" s="322" t="s">
        <v>418</v>
      </c>
      <c r="F25" s="322" t="s">
        <v>233</v>
      </c>
      <c r="G25" s="323">
        <f>G26</f>
        <v>693708</v>
      </c>
      <c r="H25" s="326">
        <f>G25/1000</f>
        <v>693.708</v>
      </c>
      <c r="I25" s="326">
        <f t="shared" si="0"/>
        <v>568.48</v>
      </c>
      <c r="J25" s="317">
        <f>J26</f>
        <v>568480</v>
      </c>
      <c r="K25" s="317">
        <f>K26</f>
        <v>568400</v>
      </c>
      <c r="L25" s="317">
        <f t="shared" si="1"/>
        <v>81.94802424074683</v>
      </c>
    </row>
    <row r="26" spans="1:12" ht="15.75" hidden="1">
      <c r="A26" s="321" t="s">
        <v>143</v>
      </c>
      <c r="B26" s="322" t="s">
        <v>178</v>
      </c>
      <c r="C26" s="322" t="s">
        <v>140</v>
      </c>
      <c r="D26" s="322" t="s">
        <v>141</v>
      </c>
      <c r="E26" s="322" t="s">
        <v>418</v>
      </c>
      <c r="F26" s="322" t="s">
        <v>233</v>
      </c>
      <c r="G26" s="323">
        <f>G27</f>
        <v>693708</v>
      </c>
      <c r="H26" s="326">
        <f>G26/1000</f>
        <v>693.708</v>
      </c>
      <c r="I26" s="326">
        <f t="shared" si="0"/>
        <v>568.48</v>
      </c>
      <c r="J26" s="317">
        <f>J27</f>
        <v>568480</v>
      </c>
      <c r="K26" s="317">
        <f>K27</f>
        <v>568400</v>
      </c>
      <c r="L26" s="317">
        <f t="shared" si="1"/>
        <v>81.94802424074683</v>
      </c>
    </row>
    <row r="27" spans="1:12" ht="15.75" hidden="1">
      <c r="A27" s="321" t="s">
        <v>145</v>
      </c>
      <c r="B27" s="322" t="s">
        <v>178</v>
      </c>
      <c r="C27" s="322" t="s">
        <v>140</v>
      </c>
      <c r="D27" s="322" t="s">
        <v>141</v>
      </c>
      <c r="E27" s="322" t="s">
        <v>418</v>
      </c>
      <c r="F27" s="322" t="s">
        <v>233</v>
      </c>
      <c r="G27" s="323">
        <v>693708</v>
      </c>
      <c r="H27" s="326">
        <f>G27/1000</f>
        <v>693.708</v>
      </c>
      <c r="I27" s="326">
        <f t="shared" si="0"/>
        <v>568.48</v>
      </c>
      <c r="J27" s="317">
        <v>568480</v>
      </c>
      <c r="K27" s="317">
        <v>568400</v>
      </c>
      <c r="L27" s="317">
        <f t="shared" si="1"/>
        <v>81.94802424074683</v>
      </c>
    </row>
    <row r="28" spans="1:12" ht="26.25" hidden="1">
      <c r="A28" s="321" t="s">
        <v>266</v>
      </c>
      <c r="B28" s="322" t="s">
        <v>178</v>
      </c>
      <c r="C28" s="322" t="s">
        <v>140</v>
      </c>
      <c r="D28" s="322" t="s">
        <v>141</v>
      </c>
      <c r="E28" s="322" t="s">
        <v>418</v>
      </c>
      <c r="F28" s="322" t="s">
        <v>267</v>
      </c>
      <c r="G28" s="323">
        <f>G29</f>
        <v>0</v>
      </c>
      <c r="H28" s="326"/>
      <c r="I28" s="326">
        <f t="shared" si="0"/>
        <v>0</v>
      </c>
      <c r="J28" s="317">
        <v>0</v>
      </c>
      <c r="K28" s="317">
        <v>0</v>
      </c>
      <c r="L28" s="317" t="e">
        <f t="shared" si="1"/>
        <v>#DIV/0!</v>
      </c>
    </row>
    <row r="29" spans="1:12" ht="15.75" hidden="1">
      <c r="A29" s="321" t="s">
        <v>269</v>
      </c>
      <c r="B29" s="322" t="s">
        <v>178</v>
      </c>
      <c r="C29" s="322" t="s">
        <v>140</v>
      </c>
      <c r="D29" s="322" t="s">
        <v>141</v>
      </c>
      <c r="E29" s="322" t="s">
        <v>418</v>
      </c>
      <c r="F29" s="322" t="s">
        <v>267</v>
      </c>
      <c r="G29" s="323">
        <v>0</v>
      </c>
      <c r="H29" s="326"/>
      <c r="I29" s="326">
        <f t="shared" si="0"/>
        <v>0</v>
      </c>
      <c r="J29" s="317">
        <v>0</v>
      </c>
      <c r="K29" s="317">
        <v>0</v>
      </c>
      <c r="L29" s="317" t="e">
        <f t="shared" si="1"/>
        <v>#DIV/0!</v>
      </c>
    </row>
    <row r="30" spans="1:12" ht="39" hidden="1">
      <c r="A30" s="321" t="s">
        <v>234</v>
      </c>
      <c r="B30" s="322" t="s">
        <v>178</v>
      </c>
      <c r="C30" s="322" t="s">
        <v>140</v>
      </c>
      <c r="D30" s="322" t="s">
        <v>141</v>
      </c>
      <c r="E30" s="322" t="s">
        <v>418</v>
      </c>
      <c r="F30" s="322" t="s">
        <v>235</v>
      </c>
      <c r="G30" s="323">
        <f>G31</f>
        <v>239700</v>
      </c>
      <c r="H30" s="326">
        <f>G30/1000</f>
        <v>239.7</v>
      </c>
      <c r="I30" s="326">
        <f t="shared" si="0"/>
        <v>232.081</v>
      </c>
      <c r="J30" s="317">
        <f>J31</f>
        <v>232081</v>
      </c>
      <c r="K30" s="317">
        <f>K31</f>
        <v>232081</v>
      </c>
      <c r="L30" s="317">
        <f t="shared" si="1"/>
        <v>96.82144347100542</v>
      </c>
    </row>
    <row r="31" spans="1:12" ht="15.75" hidden="1">
      <c r="A31" s="321" t="s">
        <v>143</v>
      </c>
      <c r="B31" s="322" t="s">
        <v>178</v>
      </c>
      <c r="C31" s="322" t="s">
        <v>140</v>
      </c>
      <c r="D31" s="322" t="s">
        <v>141</v>
      </c>
      <c r="E31" s="322" t="s">
        <v>418</v>
      </c>
      <c r="F31" s="322" t="s">
        <v>235</v>
      </c>
      <c r="G31" s="323">
        <f>G32</f>
        <v>239700</v>
      </c>
      <c r="H31" s="326">
        <f>G31/1000</f>
        <v>239.7</v>
      </c>
      <c r="I31" s="326">
        <f t="shared" si="0"/>
        <v>232.081</v>
      </c>
      <c r="J31" s="317">
        <f>J32</f>
        <v>232081</v>
      </c>
      <c r="K31" s="317">
        <f>K32</f>
        <v>232081</v>
      </c>
      <c r="L31" s="317">
        <f t="shared" si="1"/>
        <v>96.82144347100542</v>
      </c>
    </row>
    <row r="32" spans="1:12" ht="15.75" hidden="1">
      <c r="A32" s="321" t="s">
        <v>147</v>
      </c>
      <c r="B32" s="322" t="s">
        <v>178</v>
      </c>
      <c r="C32" s="322" t="s">
        <v>140</v>
      </c>
      <c r="D32" s="322" t="s">
        <v>141</v>
      </c>
      <c r="E32" s="322" t="s">
        <v>418</v>
      </c>
      <c r="F32" s="322" t="s">
        <v>235</v>
      </c>
      <c r="G32" s="323">
        <v>239700</v>
      </c>
      <c r="H32" s="326">
        <f>G32/1000</f>
        <v>239.7</v>
      </c>
      <c r="I32" s="326">
        <f t="shared" si="0"/>
        <v>232.081</v>
      </c>
      <c r="J32" s="317">
        <v>232081</v>
      </c>
      <c r="K32" s="317">
        <v>232081</v>
      </c>
      <c r="L32" s="317">
        <f t="shared" si="1"/>
        <v>96.82144347100542</v>
      </c>
    </row>
    <row r="33" spans="1:12" ht="41.25" customHeight="1">
      <c r="A33" s="318" t="s">
        <v>72</v>
      </c>
      <c r="B33" s="319" t="s">
        <v>178</v>
      </c>
      <c r="C33" s="319" t="s">
        <v>140</v>
      </c>
      <c r="D33" s="319" t="s">
        <v>152</v>
      </c>
      <c r="E33" s="319"/>
      <c r="F33" s="319"/>
      <c r="G33" s="320">
        <f>G34</f>
        <v>4751299.46</v>
      </c>
      <c r="H33" s="326">
        <f>G33/1000</f>
        <v>4751.29946</v>
      </c>
      <c r="I33" s="326">
        <f t="shared" si="0"/>
        <v>3304.81941</v>
      </c>
      <c r="J33" s="327">
        <f>J34</f>
        <v>3304819.41</v>
      </c>
      <c r="K33" s="327">
        <f>K34</f>
        <v>3213056</v>
      </c>
      <c r="L33" s="327">
        <f t="shared" si="1"/>
        <v>69.5561169701562</v>
      </c>
    </row>
    <row r="34" spans="1:12" ht="14.25" customHeight="1">
      <c r="A34" s="321" t="s">
        <v>411</v>
      </c>
      <c r="B34" s="322" t="s">
        <v>178</v>
      </c>
      <c r="C34" s="322" t="s">
        <v>140</v>
      </c>
      <c r="D34" s="322" t="s">
        <v>152</v>
      </c>
      <c r="E34" s="322" t="s">
        <v>14</v>
      </c>
      <c r="F34" s="322"/>
      <c r="G34" s="323">
        <f>G35</f>
        <v>4751299.46</v>
      </c>
      <c r="H34" s="316">
        <f>G34/1000</f>
        <v>4751.29946</v>
      </c>
      <c r="I34" s="316">
        <f t="shared" si="0"/>
        <v>3304.81941</v>
      </c>
      <c r="J34" s="317">
        <f>J35</f>
        <v>3304819.41</v>
      </c>
      <c r="K34" s="317">
        <f>K35</f>
        <v>3213056</v>
      </c>
      <c r="L34" s="317">
        <f t="shared" si="1"/>
        <v>69.5561169701562</v>
      </c>
    </row>
    <row r="35" spans="1:12" ht="24.75" customHeight="1">
      <c r="A35" s="321" t="s">
        <v>412</v>
      </c>
      <c r="B35" s="322" t="s">
        <v>178</v>
      </c>
      <c r="C35" s="322" t="s">
        <v>140</v>
      </c>
      <c r="D35" s="322" t="s">
        <v>152</v>
      </c>
      <c r="E35" s="322" t="s">
        <v>413</v>
      </c>
      <c r="F35" s="322"/>
      <c r="G35" s="323">
        <f>G36+G43</f>
        <v>4751299.46</v>
      </c>
      <c r="H35" s="316">
        <f>G35/1000</f>
        <v>4751.29946</v>
      </c>
      <c r="I35" s="316">
        <f t="shared" si="0"/>
        <v>3304.81941</v>
      </c>
      <c r="J35" s="317">
        <f>J36+J43</f>
        <v>3304819.41</v>
      </c>
      <c r="K35" s="317">
        <f>K36+K43</f>
        <v>3213056</v>
      </c>
      <c r="L35" s="317">
        <f t="shared" si="1"/>
        <v>69.5561169701562</v>
      </c>
    </row>
    <row r="36" spans="1:12" ht="15" customHeight="1">
      <c r="A36" s="321" t="s">
        <v>104</v>
      </c>
      <c r="B36" s="322" t="s">
        <v>178</v>
      </c>
      <c r="C36" s="322" t="s">
        <v>140</v>
      </c>
      <c r="D36" s="322" t="s">
        <v>152</v>
      </c>
      <c r="E36" s="322" t="s">
        <v>419</v>
      </c>
      <c r="F36" s="322"/>
      <c r="G36" s="323">
        <f aca="true" t="shared" si="3" ref="G36:G41">G37</f>
        <v>700</v>
      </c>
      <c r="H36" s="316">
        <f>G36/1000</f>
        <v>0.7</v>
      </c>
      <c r="I36" s="316">
        <f aca="true" t="shared" si="4" ref="I36:I42">H36/1000</f>
        <v>0.0007</v>
      </c>
      <c r="J36" s="317">
        <f aca="true" t="shared" si="5" ref="J36:K41">J37</f>
        <v>0</v>
      </c>
      <c r="K36" s="317">
        <f t="shared" si="5"/>
        <v>700</v>
      </c>
      <c r="L36" s="317">
        <v>0</v>
      </c>
    </row>
    <row r="37" spans="1:12" ht="52.5" customHeight="1">
      <c r="A37" s="321" t="s">
        <v>211</v>
      </c>
      <c r="B37" s="322" t="s">
        <v>178</v>
      </c>
      <c r="C37" s="322" t="s">
        <v>140</v>
      </c>
      <c r="D37" s="322" t="s">
        <v>152</v>
      </c>
      <c r="E37" s="322" t="s">
        <v>420</v>
      </c>
      <c r="F37" s="322"/>
      <c r="G37" s="323">
        <f t="shared" si="3"/>
        <v>700</v>
      </c>
      <c r="H37" s="316">
        <f>G37/1000</f>
        <v>0.7</v>
      </c>
      <c r="I37" s="316">
        <f t="shared" si="4"/>
        <v>0.0007</v>
      </c>
      <c r="J37" s="317">
        <f t="shared" si="5"/>
        <v>0</v>
      </c>
      <c r="K37" s="317">
        <f t="shared" si="5"/>
        <v>700</v>
      </c>
      <c r="L37" s="317">
        <v>0</v>
      </c>
    </row>
    <row r="38" spans="1:12" ht="24.75" customHeight="1">
      <c r="A38" s="321" t="s">
        <v>212</v>
      </c>
      <c r="B38" s="322" t="s">
        <v>178</v>
      </c>
      <c r="C38" s="322" t="s">
        <v>140</v>
      </c>
      <c r="D38" s="322" t="s">
        <v>152</v>
      </c>
      <c r="E38" s="322" t="s">
        <v>15</v>
      </c>
      <c r="F38" s="322" t="s">
        <v>142</v>
      </c>
      <c r="G38" s="323">
        <f t="shared" si="3"/>
        <v>700</v>
      </c>
      <c r="H38" s="316">
        <f>G38/1000</f>
        <v>0.7</v>
      </c>
      <c r="I38" s="316">
        <f t="shared" si="4"/>
        <v>0.0007</v>
      </c>
      <c r="J38" s="317">
        <v>0</v>
      </c>
      <c r="K38" s="317">
        <f t="shared" si="5"/>
        <v>700</v>
      </c>
      <c r="L38" s="317">
        <v>0</v>
      </c>
    </row>
    <row r="39" spans="1:12" ht="30" customHeight="1" hidden="1">
      <c r="A39" s="321" t="s">
        <v>237</v>
      </c>
      <c r="B39" s="322" t="s">
        <v>178</v>
      </c>
      <c r="C39" s="322" t="s">
        <v>140</v>
      </c>
      <c r="D39" s="322" t="s">
        <v>152</v>
      </c>
      <c r="E39" s="322" t="s">
        <v>420</v>
      </c>
      <c r="F39" s="322" t="s">
        <v>238</v>
      </c>
      <c r="G39" s="323">
        <f t="shared" si="3"/>
        <v>700</v>
      </c>
      <c r="H39" s="316">
        <f>G39/1000</f>
        <v>0.7</v>
      </c>
      <c r="I39" s="316">
        <f t="shared" si="4"/>
        <v>0.0007</v>
      </c>
      <c r="J39" s="317">
        <f t="shared" si="5"/>
        <v>700</v>
      </c>
      <c r="K39" s="317">
        <f t="shared" si="5"/>
        <v>700</v>
      </c>
      <c r="L39" s="317">
        <f t="shared" si="1"/>
        <v>0.1</v>
      </c>
    </row>
    <row r="40" spans="1:12" ht="30" customHeight="1" hidden="1">
      <c r="A40" s="321" t="s">
        <v>239</v>
      </c>
      <c r="B40" s="322" t="s">
        <v>178</v>
      </c>
      <c r="C40" s="322" t="s">
        <v>140</v>
      </c>
      <c r="D40" s="322" t="s">
        <v>152</v>
      </c>
      <c r="E40" s="322" t="s">
        <v>420</v>
      </c>
      <c r="F40" s="322" t="s">
        <v>240</v>
      </c>
      <c r="G40" s="323">
        <f t="shared" si="3"/>
        <v>700</v>
      </c>
      <c r="H40" s="316">
        <f>G40/1000</f>
        <v>0.7</v>
      </c>
      <c r="I40" s="316">
        <f t="shared" si="4"/>
        <v>0.0007</v>
      </c>
      <c r="J40" s="317">
        <f t="shared" si="5"/>
        <v>700</v>
      </c>
      <c r="K40" s="317">
        <f t="shared" si="5"/>
        <v>700</v>
      </c>
      <c r="L40" s="317">
        <f t="shared" si="1"/>
        <v>0.1</v>
      </c>
    </row>
    <row r="41" spans="1:12" ht="15.75" customHeight="1" hidden="1">
      <c r="A41" s="321" t="s">
        <v>73</v>
      </c>
      <c r="B41" s="322" t="s">
        <v>178</v>
      </c>
      <c r="C41" s="322" t="s">
        <v>140</v>
      </c>
      <c r="D41" s="322" t="s">
        <v>152</v>
      </c>
      <c r="E41" s="322" t="s">
        <v>420</v>
      </c>
      <c r="F41" s="322" t="s">
        <v>240</v>
      </c>
      <c r="G41" s="323">
        <f t="shared" si="3"/>
        <v>700</v>
      </c>
      <c r="H41" s="316">
        <f>G41/1000</f>
        <v>0.7</v>
      </c>
      <c r="I41" s="316">
        <f t="shared" si="4"/>
        <v>0.0007</v>
      </c>
      <c r="J41" s="317">
        <f t="shared" si="5"/>
        <v>700</v>
      </c>
      <c r="K41" s="317">
        <f t="shared" si="5"/>
        <v>700</v>
      </c>
      <c r="L41" s="317">
        <f t="shared" si="1"/>
        <v>0.1</v>
      </c>
    </row>
    <row r="42" spans="1:12" ht="15" customHeight="1" hidden="1">
      <c r="A42" s="328" t="s">
        <v>316</v>
      </c>
      <c r="B42" s="322" t="s">
        <v>178</v>
      </c>
      <c r="C42" s="322" t="s">
        <v>140</v>
      </c>
      <c r="D42" s="322" t="s">
        <v>152</v>
      </c>
      <c r="E42" s="322" t="s">
        <v>420</v>
      </c>
      <c r="F42" s="322" t="s">
        <v>240</v>
      </c>
      <c r="G42" s="323">
        <v>700</v>
      </c>
      <c r="H42" s="316">
        <f>G42/1000</f>
        <v>0.7</v>
      </c>
      <c r="I42" s="316">
        <f t="shared" si="4"/>
        <v>0.0007</v>
      </c>
      <c r="J42" s="317">
        <v>700</v>
      </c>
      <c r="K42" s="317">
        <v>700</v>
      </c>
      <c r="L42" s="317">
        <f t="shared" si="1"/>
        <v>0.1</v>
      </c>
    </row>
    <row r="43" spans="1:12" ht="15.75">
      <c r="A43" s="329" t="s">
        <v>414</v>
      </c>
      <c r="B43" s="322" t="s">
        <v>178</v>
      </c>
      <c r="C43" s="322" t="s">
        <v>140</v>
      </c>
      <c r="D43" s="322" t="s">
        <v>152</v>
      </c>
      <c r="E43" s="322" t="s">
        <v>417</v>
      </c>
      <c r="F43" s="322"/>
      <c r="G43" s="323">
        <f>G44</f>
        <v>4750599.46</v>
      </c>
      <c r="H43" s="316">
        <f>G43/1000</f>
        <v>4750.59946</v>
      </c>
      <c r="I43" s="316">
        <f aca="true" t="shared" si="6" ref="I43:I65">J43/1000</f>
        <v>3304.81941</v>
      </c>
      <c r="J43" s="317">
        <f>J44</f>
        <v>3304819.41</v>
      </c>
      <c r="K43" s="317">
        <f>K44</f>
        <v>3212356</v>
      </c>
      <c r="L43" s="317">
        <f t="shared" si="1"/>
        <v>69.56636605183296</v>
      </c>
    </row>
    <row r="44" spans="1:12" ht="13.5" customHeight="1">
      <c r="A44" s="325" t="s">
        <v>416</v>
      </c>
      <c r="B44" s="322" t="s">
        <v>178</v>
      </c>
      <c r="C44" s="322" t="s">
        <v>140</v>
      </c>
      <c r="D44" s="322" t="s">
        <v>152</v>
      </c>
      <c r="E44" s="322" t="s">
        <v>418</v>
      </c>
      <c r="F44" s="322"/>
      <c r="G44" s="323">
        <f>G45+G57+G74</f>
        <v>4750599.46</v>
      </c>
      <c r="H44" s="316">
        <f>G44/1000</f>
        <v>4750.59946</v>
      </c>
      <c r="I44" s="316">
        <f t="shared" si="6"/>
        <v>3304.81941</v>
      </c>
      <c r="J44" s="317">
        <f>J45+J57+J74</f>
        <v>3304819.41</v>
      </c>
      <c r="K44" s="317">
        <f>K45+K57+K74</f>
        <v>3212356</v>
      </c>
      <c r="L44" s="317">
        <f t="shared" si="1"/>
        <v>69.56636605183296</v>
      </c>
    </row>
    <row r="45" spans="1:12" ht="51.75">
      <c r="A45" s="330" t="s">
        <v>133</v>
      </c>
      <c r="B45" s="322" t="s">
        <v>178</v>
      </c>
      <c r="C45" s="322" t="s">
        <v>140</v>
      </c>
      <c r="D45" s="322" t="s">
        <v>152</v>
      </c>
      <c r="E45" s="322" t="s">
        <v>418</v>
      </c>
      <c r="F45" s="322" t="s">
        <v>134</v>
      </c>
      <c r="G45" s="331">
        <f>G46</f>
        <v>3941798.71</v>
      </c>
      <c r="H45" s="316">
        <f>G45/1000</f>
        <v>3941.79871</v>
      </c>
      <c r="I45" s="316">
        <f t="shared" si="6"/>
        <v>2906.3227</v>
      </c>
      <c r="J45" s="332">
        <v>2906322.7</v>
      </c>
      <c r="K45" s="332">
        <f>K46</f>
        <v>3212356</v>
      </c>
      <c r="L45" s="317">
        <f t="shared" si="1"/>
        <v>73.73087551697941</v>
      </c>
    </row>
    <row r="46" spans="1:12" ht="26.25" hidden="1">
      <c r="A46" s="329" t="s">
        <v>415</v>
      </c>
      <c r="B46" s="322" t="s">
        <v>178</v>
      </c>
      <c r="C46" s="322" t="s">
        <v>140</v>
      </c>
      <c r="D46" s="322" t="s">
        <v>152</v>
      </c>
      <c r="E46" s="322" t="s">
        <v>418</v>
      </c>
      <c r="F46" s="322" t="s">
        <v>272</v>
      </c>
      <c r="G46" s="331">
        <f>G47+G52+G54</f>
        <v>3941798.71</v>
      </c>
      <c r="H46" s="316">
        <f>G46/1000</f>
        <v>3941.79871</v>
      </c>
      <c r="I46" s="316">
        <f t="shared" si="6"/>
        <v>3599.846</v>
      </c>
      <c r="J46" s="332">
        <f>J47+J52+J54</f>
        <v>3599846</v>
      </c>
      <c r="K46" s="332">
        <f>K47+K52+K54</f>
        <v>3212356</v>
      </c>
      <c r="L46" s="317">
        <f t="shared" si="1"/>
        <v>91.32495758516295</v>
      </c>
    </row>
    <row r="47" spans="1:12" ht="15.75" hidden="1">
      <c r="A47" s="325" t="s">
        <v>12</v>
      </c>
      <c r="B47" s="322" t="s">
        <v>178</v>
      </c>
      <c r="C47" s="322" t="s">
        <v>140</v>
      </c>
      <c r="D47" s="322" t="s">
        <v>152</v>
      </c>
      <c r="E47" s="322" t="s">
        <v>418</v>
      </c>
      <c r="F47" s="322" t="s">
        <v>233</v>
      </c>
      <c r="G47" s="331">
        <f>G48+G50</f>
        <v>3004298.71</v>
      </c>
      <c r="H47" s="316">
        <f>G47/1000</f>
        <v>3004.29871</v>
      </c>
      <c r="I47" s="316">
        <f t="shared" si="6"/>
        <v>2682.346</v>
      </c>
      <c r="J47" s="332">
        <f>J48+J50</f>
        <v>2682346</v>
      </c>
      <c r="K47" s="332">
        <f>K48+K50</f>
        <v>2294856</v>
      </c>
      <c r="L47" s="317">
        <f t="shared" si="1"/>
        <v>89.2835985673342</v>
      </c>
    </row>
    <row r="48" spans="1:12" ht="26.25" hidden="1">
      <c r="A48" s="329" t="s">
        <v>415</v>
      </c>
      <c r="B48" s="322" t="s">
        <v>178</v>
      </c>
      <c r="C48" s="322" t="s">
        <v>140</v>
      </c>
      <c r="D48" s="322" t="s">
        <v>152</v>
      </c>
      <c r="E48" s="322" t="s">
        <v>418</v>
      </c>
      <c r="F48" s="322" t="s">
        <v>233</v>
      </c>
      <c r="G48" s="331">
        <f>G49</f>
        <v>2994097.34</v>
      </c>
      <c r="H48" s="316">
        <f>G48/1000</f>
        <v>2994.09734</v>
      </c>
      <c r="I48" s="316">
        <f t="shared" si="6"/>
        <v>2682.346</v>
      </c>
      <c r="J48" s="332">
        <f>J49</f>
        <v>2682346</v>
      </c>
      <c r="K48" s="332">
        <f>K49</f>
        <v>2294856</v>
      </c>
      <c r="L48" s="317">
        <f t="shared" si="1"/>
        <v>89.58780211200482</v>
      </c>
    </row>
    <row r="49" spans="1:12" ht="26.25" hidden="1">
      <c r="A49" s="325" t="s">
        <v>416</v>
      </c>
      <c r="B49" s="322" t="s">
        <v>178</v>
      </c>
      <c r="C49" s="322" t="s">
        <v>140</v>
      </c>
      <c r="D49" s="322" t="s">
        <v>152</v>
      </c>
      <c r="E49" s="322" t="s">
        <v>418</v>
      </c>
      <c r="F49" s="322" t="s">
        <v>233</v>
      </c>
      <c r="G49" s="331">
        <v>2994097.34</v>
      </c>
      <c r="H49" s="316">
        <f>G49/1000</f>
        <v>2994.09734</v>
      </c>
      <c r="I49" s="316">
        <f t="shared" si="6"/>
        <v>2682.346</v>
      </c>
      <c r="J49" s="332">
        <v>2682346</v>
      </c>
      <c r="K49" s="332">
        <v>2294856</v>
      </c>
      <c r="L49" s="317">
        <f t="shared" si="1"/>
        <v>89.58780211200482</v>
      </c>
    </row>
    <row r="50" spans="1:12" ht="15.75" hidden="1">
      <c r="A50" s="333" t="s">
        <v>149</v>
      </c>
      <c r="B50" s="322" t="s">
        <v>178</v>
      </c>
      <c r="C50" s="322" t="s">
        <v>140</v>
      </c>
      <c r="D50" s="322" t="s">
        <v>152</v>
      </c>
      <c r="E50" s="322" t="s">
        <v>418</v>
      </c>
      <c r="F50" s="322" t="s">
        <v>233</v>
      </c>
      <c r="G50" s="331">
        <f>G51</f>
        <v>10201.37</v>
      </c>
      <c r="H50" s="316">
        <f>G50/1000</f>
        <v>10.20137</v>
      </c>
      <c r="I50" s="316">
        <f t="shared" si="6"/>
        <v>0</v>
      </c>
      <c r="J50" s="332">
        <f>J51</f>
        <v>0</v>
      </c>
      <c r="K50" s="332">
        <f>K51</f>
        <v>0</v>
      </c>
      <c r="L50" s="317">
        <f t="shared" si="1"/>
        <v>0</v>
      </c>
    </row>
    <row r="51" spans="1:12" ht="26.25" hidden="1">
      <c r="A51" s="328" t="s">
        <v>313</v>
      </c>
      <c r="B51" s="322" t="s">
        <v>178</v>
      </c>
      <c r="C51" s="322" t="s">
        <v>140</v>
      </c>
      <c r="D51" s="322" t="s">
        <v>152</v>
      </c>
      <c r="E51" s="322" t="s">
        <v>418</v>
      </c>
      <c r="F51" s="322" t="s">
        <v>233</v>
      </c>
      <c r="G51" s="331">
        <v>10201.37</v>
      </c>
      <c r="H51" s="316">
        <f>G51/1000</f>
        <v>10.20137</v>
      </c>
      <c r="I51" s="316">
        <f t="shared" si="6"/>
        <v>0</v>
      </c>
      <c r="J51" s="332">
        <v>0</v>
      </c>
      <c r="K51" s="332">
        <v>0</v>
      </c>
      <c r="L51" s="317">
        <f t="shared" si="1"/>
        <v>0</v>
      </c>
    </row>
    <row r="52" spans="1:12" ht="26.25" hidden="1">
      <c r="A52" s="321" t="s">
        <v>266</v>
      </c>
      <c r="B52" s="322" t="s">
        <v>178</v>
      </c>
      <c r="C52" s="322" t="s">
        <v>140</v>
      </c>
      <c r="D52" s="322" t="s">
        <v>152</v>
      </c>
      <c r="E52" s="322" t="s">
        <v>418</v>
      </c>
      <c r="F52" s="322" t="s">
        <v>267</v>
      </c>
      <c r="G52" s="331">
        <f>G53</f>
        <v>0</v>
      </c>
      <c r="H52" s="316">
        <f>G52/1000</f>
        <v>0</v>
      </c>
      <c r="I52" s="316">
        <f t="shared" si="6"/>
        <v>0</v>
      </c>
      <c r="J52" s="317">
        <v>0</v>
      </c>
      <c r="K52" s="317">
        <v>0</v>
      </c>
      <c r="L52" s="317" t="e">
        <f t="shared" si="1"/>
        <v>#DIV/0!</v>
      </c>
    </row>
    <row r="53" spans="1:12" ht="15.75" hidden="1">
      <c r="A53" s="321" t="s">
        <v>269</v>
      </c>
      <c r="B53" s="322" t="s">
        <v>178</v>
      </c>
      <c r="C53" s="322" t="s">
        <v>140</v>
      </c>
      <c r="D53" s="322" t="s">
        <v>152</v>
      </c>
      <c r="E53" s="322" t="s">
        <v>418</v>
      </c>
      <c r="F53" s="322" t="s">
        <v>267</v>
      </c>
      <c r="G53" s="331">
        <v>0</v>
      </c>
      <c r="H53" s="316">
        <f>G53/1000</f>
        <v>0</v>
      </c>
      <c r="I53" s="316">
        <f t="shared" si="6"/>
        <v>0</v>
      </c>
      <c r="J53" s="317">
        <v>0</v>
      </c>
      <c r="K53" s="317">
        <v>0</v>
      </c>
      <c r="L53" s="317" t="e">
        <f t="shared" si="1"/>
        <v>#DIV/0!</v>
      </c>
    </row>
    <row r="54" spans="1:14" ht="39" hidden="1">
      <c r="A54" s="321" t="s">
        <v>234</v>
      </c>
      <c r="B54" s="322" t="s">
        <v>178</v>
      </c>
      <c r="C54" s="322" t="s">
        <v>140</v>
      </c>
      <c r="D54" s="322" t="s">
        <v>152</v>
      </c>
      <c r="E54" s="322" t="s">
        <v>418</v>
      </c>
      <c r="F54" s="322" t="s">
        <v>236</v>
      </c>
      <c r="G54" s="331">
        <f>G55</f>
        <v>937500</v>
      </c>
      <c r="H54" s="316">
        <f>G54/1000</f>
        <v>937.5</v>
      </c>
      <c r="I54" s="316">
        <f t="shared" si="6"/>
        <v>917.5</v>
      </c>
      <c r="J54" s="332">
        <f>J55</f>
        <v>917500</v>
      </c>
      <c r="K54" s="332">
        <f>K55</f>
        <v>917500</v>
      </c>
      <c r="L54" s="317">
        <f t="shared" si="1"/>
        <v>97.86666666666667</v>
      </c>
      <c r="N54" s="145"/>
    </row>
    <row r="55" spans="1:14" ht="15.75" hidden="1">
      <c r="A55" s="321" t="s">
        <v>143</v>
      </c>
      <c r="B55" s="322" t="s">
        <v>178</v>
      </c>
      <c r="C55" s="322" t="s">
        <v>140</v>
      </c>
      <c r="D55" s="322" t="s">
        <v>152</v>
      </c>
      <c r="E55" s="322" t="s">
        <v>418</v>
      </c>
      <c r="F55" s="322" t="s">
        <v>236</v>
      </c>
      <c r="G55" s="331">
        <f>G56</f>
        <v>937500</v>
      </c>
      <c r="H55" s="316">
        <f>G55/1000</f>
        <v>937.5</v>
      </c>
      <c r="I55" s="316">
        <f t="shared" si="6"/>
        <v>917.5</v>
      </c>
      <c r="J55" s="332">
        <f>J56</f>
        <v>917500</v>
      </c>
      <c r="K55" s="332">
        <f>K56</f>
        <v>917500</v>
      </c>
      <c r="L55" s="317">
        <f t="shared" si="1"/>
        <v>97.86666666666667</v>
      </c>
      <c r="N55" s="146"/>
    </row>
    <row r="56" spans="1:14" ht="15.75" hidden="1">
      <c r="A56" s="321" t="s">
        <v>147</v>
      </c>
      <c r="B56" s="322" t="s">
        <v>178</v>
      </c>
      <c r="C56" s="322" t="s">
        <v>140</v>
      </c>
      <c r="D56" s="322" t="s">
        <v>152</v>
      </c>
      <c r="E56" s="322" t="s">
        <v>418</v>
      </c>
      <c r="F56" s="322" t="s">
        <v>236</v>
      </c>
      <c r="G56" s="331">
        <v>937500</v>
      </c>
      <c r="H56" s="316">
        <f>G56/1000</f>
        <v>937.5</v>
      </c>
      <c r="I56" s="316">
        <f t="shared" si="6"/>
        <v>917.5</v>
      </c>
      <c r="J56" s="332">
        <v>917500</v>
      </c>
      <c r="K56" s="332">
        <v>917500</v>
      </c>
      <c r="L56" s="317">
        <f t="shared" si="1"/>
        <v>97.86666666666667</v>
      </c>
      <c r="N56" s="147"/>
    </row>
    <row r="57" spans="1:14" ht="26.25" customHeight="1">
      <c r="A57" s="321" t="s">
        <v>212</v>
      </c>
      <c r="B57" s="322" t="s">
        <v>178</v>
      </c>
      <c r="C57" s="322" t="s">
        <v>140</v>
      </c>
      <c r="D57" s="322" t="s">
        <v>152</v>
      </c>
      <c r="E57" s="322" t="s">
        <v>418</v>
      </c>
      <c r="F57" s="322" t="s">
        <v>142</v>
      </c>
      <c r="G57" s="331">
        <f>G58</f>
        <v>802700.75</v>
      </c>
      <c r="H57" s="316">
        <f>G57/1000</f>
        <v>802.70075</v>
      </c>
      <c r="I57" s="316">
        <f t="shared" si="6"/>
        <v>394.87371</v>
      </c>
      <c r="J57" s="332">
        <v>394873.71</v>
      </c>
      <c r="K57" s="332">
        <f>K58</f>
        <v>0</v>
      </c>
      <c r="L57" s="317">
        <f t="shared" si="1"/>
        <v>49.19314078129366</v>
      </c>
      <c r="N57" s="147"/>
    </row>
    <row r="58" spans="1:12" ht="26.25" hidden="1">
      <c r="A58" s="321" t="s">
        <v>237</v>
      </c>
      <c r="B58" s="322" t="s">
        <v>178</v>
      </c>
      <c r="C58" s="322" t="s">
        <v>140</v>
      </c>
      <c r="D58" s="322" t="s">
        <v>152</v>
      </c>
      <c r="E58" s="322" t="s">
        <v>418</v>
      </c>
      <c r="F58" s="322" t="s">
        <v>238</v>
      </c>
      <c r="G58" s="331">
        <f>G59</f>
        <v>802700.75</v>
      </c>
      <c r="H58" s="316">
        <f>G58/1000</f>
        <v>802.70075</v>
      </c>
      <c r="I58" s="316">
        <f t="shared" si="6"/>
        <v>0</v>
      </c>
      <c r="J58" s="332">
        <f>J59</f>
        <v>0</v>
      </c>
      <c r="K58" s="332">
        <f>K59</f>
        <v>0</v>
      </c>
      <c r="L58" s="317">
        <f t="shared" si="1"/>
        <v>0</v>
      </c>
    </row>
    <row r="59" spans="1:12" ht="20.25" customHeight="1" hidden="1">
      <c r="A59" s="321" t="s">
        <v>294</v>
      </c>
      <c r="B59" s="322" t="s">
        <v>178</v>
      </c>
      <c r="C59" s="322" t="s">
        <v>140</v>
      </c>
      <c r="D59" s="322" t="s">
        <v>152</v>
      </c>
      <c r="E59" s="322" t="s">
        <v>418</v>
      </c>
      <c r="F59" s="322" t="s">
        <v>240</v>
      </c>
      <c r="G59" s="331">
        <f>G60+G67+G73</f>
        <v>802700.75</v>
      </c>
      <c r="H59" s="316">
        <f>G59/1000</f>
        <v>802.70075</v>
      </c>
      <c r="I59" s="316">
        <f t="shared" si="6"/>
        <v>0</v>
      </c>
      <c r="J59" s="332">
        <f>J60+J67</f>
        <v>0</v>
      </c>
      <c r="K59" s="332">
        <f>K60+K67</f>
        <v>0</v>
      </c>
      <c r="L59" s="317">
        <f t="shared" si="1"/>
        <v>0</v>
      </c>
    </row>
    <row r="60" spans="1:12" ht="15.75" hidden="1">
      <c r="A60" s="321" t="s">
        <v>71</v>
      </c>
      <c r="B60" s="322" t="s">
        <v>178</v>
      </c>
      <c r="C60" s="322" t="s">
        <v>140</v>
      </c>
      <c r="D60" s="322" t="s">
        <v>152</v>
      </c>
      <c r="E60" s="322" t="s">
        <v>418</v>
      </c>
      <c r="F60" s="322" t="s">
        <v>240</v>
      </c>
      <c r="G60" s="331">
        <f>G61</f>
        <v>238320.56999999998</v>
      </c>
      <c r="H60" s="316">
        <f>G60/1000</f>
        <v>238.32056999999998</v>
      </c>
      <c r="I60" s="316">
        <f t="shared" si="6"/>
        <v>0</v>
      </c>
      <c r="J60" s="332">
        <f>J61</f>
        <v>0</v>
      </c>
      <c r="K60" s="332">
        <f>K61</f>
        <v>0</v>
      </c>
      <c r="L60" s="317">
        <f t="shared" si="1"/>
        <v>0</v>
      </c>
    </row>
    <row r="61" spans="1:12" ht="15.75" hidden="1">
      <c r="A61" s="321" t="s">
        <v>153</v>
      </c>
      <c r="B61" s="322" t="s">
        <v>178</v>
      </c>
      <c r="C61" s="322" t="s">
        <v>140</v>
      </c>
      <c r="D61" s="322" t="s">
        <v>152</v>
      </c>
      <c r="E61" s="322" t="s">
        <v>418</v>
      </c>
      <c r="F61" s="322" t="s">
        <v>240</v>
      </c>
      <c r="G61" s="331">
        <f>G62+G63+G64+G65+G66</f>
        <v>238320.56999999998</v>
      </c>
      <c r="H61" s="316">
        <f>G61/1000</f>
        <v>238.32056999999998</v>
      </c>
      <c r="I61" s="316">
        <f t="shared" si="6"/>
        <v>0</v>
      </c>
      <c r="J61" s="332">
        <f>J62+J63+J64+J65</f>
        <v>0</v>
      </c>
      <c r="K61" s="332">
        <f>K62+K63+K64+K65</f>
        <v>0</v>
      </c>
      <c r="L61" s="317">
        <f t="shared" si="1"/>
        <v>0</v>
      </c>
    </row>
    <row r="62" spans="1:12" ht="15.75" hidden="1">
      <c r="A62" s="321" t="s">
        <v>155</v>
      </c>
      <c r="B62" s="322" t="s">
        <v>178</v>
      </c>
      <c r="C62" s="322" t="s">
        <v>140</v>
      </c>
      <c r="D62" s="322" t="s">
        <v>152</v>
      </c>
      <c r="E62" s="322" t="s">
        <v>418</v>
      </c>
      <c r="F62" s="322" t="s">
        <v>240</v>
      </c>
      <c r="G62" s="331">
        <v>48500</v>
      </c>
      <c r="H62" s="316">
        <f>G62/1000</f>
        <v>48.5</v>
      </c>
      <c r="I62" s="316">
        <f t="shared" si="6"/>
        <v>0</v>
      </c>
      <c r="J62" s="332">
        <v>0</v>
      </c>
      <c r="K62" s="332">
        <v>0</v>
      </c>
      <c r="L62" s="317">
        <f t="shared" si="1"/>
        <v>0</v>
      </c>
    </row>
    <row r="63" spans="1:12" ht="15.75" hidden="1">
      <c r="A63" s="321" t="s">
        <v>157</v>
      </c>
      <c r="B63" s="322" t="s">
        <v>178</v>
      </c>
      <c r="C63" s="322" t="s">
        <v>140</v>
      </c>
      <c r="D63" s="322" t="s">
        <v>152</v>
      </c>
      <c r="E63" s="322" t="s">
        <v>418</v>
      </c>
      <c r="F63" s="322" t="s">
        <v>240</v>
      </c>
      <c r="G63" s="331">
        <v>26625.49</v>
      </c>
      <c r="H63" s="316">
        <f>G63/1000</f>
        <v>26.625490000000003</v>
      </c>
      <c r="I63" s="316">
        <f t="shared" si="6"/>
        <v>0</v>
      </c>
      <c r="J63" s="332">
        <v>0</v>
      </c>
      <c r="K63" s="332">
        <v>0</v>
      </c>
      <c r="L63" s="317">
        <f t="shared" si="1"/>
        <v>0</v>
      </c>
    </row>
    <row r="64" spans="1:12" ht="15.75" hidden="1">
      <c r="A64" s="321" t="s">
        <v>159</v>
      </c>
      <c r="B64" s="322" t="s">
        <v>178</v>
      </c>
      <c r="C64" s="322" t="s">
        <v>140</v>
      </c>
      <c r="D64" s="322" t="s">
        <v>152</v>
      </c>
      <c r="E64" s="322" t="s">
        <v>418</v>
      </c>
      <c r="F64" s="322" t="s">
        <v>240</v>
      </c>
      <c r="G64" s="331">
        <v>35708</v>
      </c>
      <c r="H64" s="316">
        <f>G64/1000</f>
        <v>35.708</v>
      </c>
      <c r="I64" s="316">
        <f t="shared" si="6"/>
        <v>0</v>
      </c>
      <c r="J64" s="332"/>
      <c r="K64" s="332">
        <v>0</v>
      </c>
      <c r="L64" s="317">
        <f t="shared" si="1"/>
        <v>0</v>
      </c>
    </row>
    <row r="65" spans="1:12" ht="15.75" hidden="1">
      <c r="A65" s="321" t="s">
        <v>161</v>
      </c>
      <c r="B65" s="322" t="s">
        <v>178</v>
      </c>
      <c r="C65" s="322" t="s">
        <v>140</v>
      </c>
      <c r="D65" s="322" t="s">
        <v>152</v>
      </c>
      <c r="E65" s="322" t="s">
        <v>418</v>
      </c>
      <c r="F65" s="322" t="s">
        <v>240</v>
      </c>
      <c r="G65" s="331">
        <v>124876</v>
      </c>
      <c r="H65" s="316">
        <f>G65/1000</f>
        <v>124.876</v>
      </c>
      <c r="I65" s="316">
        <f t="shared" si="6"/>
        <v>0</v>
      </c>
      <c r="J65" s="332"/>
      <c r="K65" s="332"/>
      <c r="L65" s="317">
        <f t="shared" si="1"/>
        <v>0</v>
      </c>
    </row>
    <row r="66" spans="1:12" ht="15.75" hidden="1">
      <c r="A66" s="321" t="s">
        <v>339</v>
      </c>
      <c r="B66" s="322" t="s">
        <v>178</v>
      </c>
      <c r="C66" s="322" t="s">
        <v>140</v>
      </c>
      <c r="D66" s="322" t="s">
        <v>152</v>
      </c>
      <c r="E66" s="322" t="s">
        <v>418</v>
      </c>
      <c r="F66" s="322" t="s">
        <v>240</v>
      </c>
      <c r="G66" s="331">
        <v>2611.08</v>
      </c>
      <c r="H66" s="316">
        <f>G66/1000</f>
        <v>2.61108</v>
      </c>
      <c r="I66" s="316"/>
      <c r="J66" s="332"/>
      <c r="K66" s="332"/>
      <c r="L66" s="317">
        <f t="shared" si="1"/>
        <v>0</v>
      </c>
    </row>
    <row r="67" spans="1:12" ht="15.75" hidden="1">
      <c r="A67" s="321" t="s">
        <v>73</v>
      </c>
      <c r="B67" s="322" t="s">
        <v>178</v>
      </c>
      <c r="C67" s="322" t="s">
        <v>140</v>
      </c>
      <c r="D67" s="322" t="s">
        <v>152</v>
      </c>
      <c r="E67" s="322" t="s">
        <v>418</v>
      </c>
      <c r="F67" s="322" t="s">
        <v>240</v>
      </c>
      <c r="G67" s="331">
        <f>G69+G68</f>
        <v>333400</v>
      </c>
      <c r="H67" s="316">
        <f>G67/1000</f>
        <v>333.4</v>
      </c>
      <c r="I67" s="316">
        <f aca="true" t="shared" si="7" ref="I67:I78">J67/1000</f>
        <v>0</v>
      </c>
      <c r="J67" s="332">
        <f>J69+J68</f>
        <v>0</v>
      </c>
      <c r="K67" s="332">
        <f>K69+K68</f>
        <v>0</v>
      </c>
      <c r="L67" s="317">
        <f t="shared" si="1"/>
        <v>0</v>
      </c>
    </row>
    <row r="68" spans="1:12" ht="15.75" hidden="1">
      <c r="A68" s="321" t="s">
        <v>166</v>
      </c>
      <c r="B68" s="322" t="s">
        <v>178</v>
      </c>
      <c r="C68" s="322" t="s">
        <v>140</v>
      </c>
      <c r="D68" s="322" t="s">
        <v>152</v>
      </c>
      <c r="E68" s="322" t="s">
        <v>418</v>
      </c>
      <c r="F68" s="322" t="s">
        <v>240</v>
      </c>
      <c r="G68" s="331">
        <v>45000</v>
      </c>
      <c r="H68" s="316">
        <f>G68/1000</f>
        <v>45</v>
      </c>
      <c r="I68" s="316">
        <f t="shared" si="7"/>
        <v>0</v>
      </c>
      <c r="J68" s="332">
        <v>0</v>
      </c>
      <c r="K68" s="332">
        <v>0</v>
      </c>
      <c r="L68" s="317">
        <f t="shared" si="1"/>
        <v>0</v>
      </c>
    </row>
    <row r="69" spans="1:12" ht="15.75" hidden="1">
      <c r="A69" s="334" t="s">
        <v>168</v>
      </c>
      <c r="B69" s="322" t="s">
        <v>178</v>
      </c>
      <c r="C69" s="322" t="s">
        <v>140</v>
      </c>
      <c r="D69" s="322" t="s">
        <v>152</v>
      </c>
      <c r="E69" s="322" t="s">
        <v>418</v>
      </c>
      <c r="F69" s="322" t="s">
        <v>240</v>
      </c>
      <c r="G69" s="331">
        <f>G70+G71+G72</f>
        <v>288400</v>
      </c>
      <c r="H69" s="316">
        <f>G69/1000</f>
        <v>288.4</v>
      </c>
      <c r="I69" s="316">
        <f t="shared" si="7"/>
        <v>0</v>
      </c>
      <c r="J69" s="332"/>
      <c r="K69" s="332"/>
      <c r="L69" s="317">
        <f t="shared" si="1"/>
        <v>0</v>
      </c>
    </row>
    <row r="70" spans="1:12" ht="15.75" hidden="1">
      <c r="A70" s="328" t="s">
        <v>315</v>
      </c>
      <c r="B70" s="322" t="s">
        <v>178</v>
      </c>
      <c r="C70" s="322" t="s">
        <v>140</v>
      </c>
      <c r="D70" s="322" t="s">
        <v>152</v>
      </c>
      <c r="E70" s="322" t="s">
        <v>418</v>
      </c>
      <c r="F70" s="322" t="s">
        <v>240</v>
      </c>
      <c r="G70" s="331">
        <v>200600</v>
      </c>
      <c r="H70" s="316">
        <f>G70/1000</f>
        <v>200.6</v>
      </c>
      <c r="I70" s="316">
        <f t="shared" si="7"/>
        <v>0</v>
      </c>
      <c r="J70" s="332"/>
      <c r="K70" s="332"/>
      <c r="L70" s="317">
        <f t="shared" si="1"/>
        <v>0</v>
      </c>
    </row>
    <row r="71" spans="1:12" ht="15.75" hidden="1">
      <c r="A71" s="328" t="s">
        <v>322</v>
      </c>
      <c r="B71" s="322" t="s">
        <v>178</v>
      </c>
      <c r="C71" s="322" t="s">
        <v>140</v>
      </c>
      <c r="D71" s="322" t="s">
        <v>152</v>
      </c>
      <c r="E71" s="322" t="s">
        <v>418</v>
      </c>
      <c r="F71" s="322" t="s">
        <v>240</v>
      </c>
      <c r="G71" s="331">
        <v>0</v>
      </c>
      <c r="H71" s="316">
        <f>G71/1000</f>
        <v>0</v>
      </c>
      <c r="I71" s="316">
        <f t="shared" si="7"/>
        <v>0</v>
      </c>
      <c r="J71" s="332"/>
      <c r="K71" s="332"/>
      <c r="L71" s="317" t="e">
        <f t="shared" si="1"/>
        <v>#DIV/0!</v>
      </c>
    </row>
    <row r="72" spans="1:12" ht="15.75" hidden="1">
      <c r="A72" s="328" t="s">
        <v>316</v>
      </c>
      <c r="B72" s="322" t="s">
        <v>178</v>
      </c>
      <c r="C72" s="322" t="s">
        <v>140</v>
      </c>
      <c r="D72" s="322" t="s">
        <v>152</v>
      </c>
      <c r="E72" s="322" t="s">
        <v>418</v>
      </c>
      <c r="F72" s="322" t="s">
        <v>240</v>
      </c>
      <c r="G72" s="331">
        <v>87800</v>
      </c>
      <c r="H72" s="316">
        <f>G72/1000</f>
        <v>87.8</v>
      </c>
      <c r="I72" s="316">
        <f t="shared" si="7"/>
        <v>0</v>
      </c>
      <c r="J72" s="332"/>
      <c r="K72" s="332"/>
      <c r="L72" s="317">
        <f t="shared" si="1"/>
        <v>0</v>
      </c>
    </row>
    <row r="73" spans="1:12" ht="15.75" hidden="1">
      <c r="A73" s="335" t="s">
        <v>403</v>
      </c>
      <c r="B73" s="322" t="s">
        <v>178</v>
      </c>
      <c r="C73" s="322" t="s">
        <v>140</v>
      </c>
      <c r="D73" s="322" t="s">
        <v>152</v>
      </c>
      <c r="E73" s="322" t="s">
        <v>418</v>
      </c>
      <c r="F73" s="322" t="s">
        <v>400</v>
      </c>
      <c r="G73" s="331">
        <v>230980.18</v>
      </c>
      <c r="H73" s="316">
        <f>G73/1000</f>
        <v>230.98018</v>
      </c>
      <c r="I73" s="316">
        <f t="shared" si="7"/>
        <v>0</v>
      </c>
      <c r="J73" s="332"/>
      <c r="K73" s="332"/>
      <c r="L73" s="317">
        <f t="shared" si="1"/>
        <v>0</v>
      </c>
    </row>
    <row r="74" spans="1:12" ht="15.75">
      <c r="A74" s="321" t="s">
        <v>135</v>
      </c>
      <c r="B74" s="322" t="s">
        <v>178</v>
      </c>
      <c r="C74" s="322" t="s">
        <v>140</v>
      </c>
      <c r="D74" s="322" t="s">
        <v>152</v>
      </c>
      <c r="E74" s="322" t="s">
        <v>418</v>
      </c>
      <c r="F74" s="322" t="s">
        <v>136</v>
      </c>
      <c r="G74" s="331">
        <f>G75+G80</f>
        <v>6100</v>
      </c>
      <c r="H74" s="316">
        <f>G74/1000</f>
        <v>6.1</v>
      </c>
      <c r="I74" s="316">
        <f t="shared" si="7"/>
        <v>3.623</v>
      </c>
      <c r="J74" s="332">
        <v>3623</v>
      </c>
      <c r="K74" s="332">
        <f>K75</f>
        <v>0</v>
      </c>
      <c r="L74" s="317">
        <f t="shared" si="1"/>
        <v>59.39344262295083</v>
      </c>
    </row>
    <row r="75" spans="1:12" ht="15.75" hidden="1">
      <c r="A75" s="321" t="s">
        <v>241</v>
      </c>
      <c r="B75" s="322" t="s">
        <v>178</v>
      </c>
      <c r="C75" s="322" t="s">
        <v>140</v>
      </c>
      <c r="D75" s="322" t="s">
        <v>152</v>
      </c>
      <c r="E75" s="322" t="s">
        <v>418</v>
      </c>
      <c r="F75" s="322" t="s">
        <v>242</v>
      </c>
      <c r="G75" s="331">
        <f>G76</f>
        <v>4100</v>
      </c>
      <c r="H75" s="316">
        <f>G75/1000</f>
        <v>4.1</v>
      </c>
      <c r="I75" s="316">
        <f t="shared" si="7"/>
        <v>0</v>
      </c>
      <c r="J75" s="332">
        <f>J76</f>
        <v>0</v>
      </c>
      <c r="K75" s="332">
        <f>K76</f>
        <v>0</v>
      </c>
      <c r="L75" s="317">
        <f t="shared" si="1"/>
        <v>0</v>
      </c>
    </row>
    <row r="76" spans="1:12" ht="15.75" hidden="1">
      <c r="A76" s="321" t="s">
        <v>279</v>
      </c>
      <c r="B76" s="322" t="s">
        <v>178</v>
      </c>
      <c r="C76" s="322" t="s">
        <v>140</v>
      </c>
      <c r="D76" s="322" t="s">
        <v>152</v>
      </c>
      <c r="E76" s="322" t="s">
        <v>418</v>
      </c>
      <c r="F76" s="322" t="s">
        <v>243</v>
      </c>
      <c r="G76" s="331">
        <f>G77</f>
        <v>4100</v>
      </c>
      <c r="H76" s="316">
        <f>G76/1000</f>
        <v>4.1</v>
      </c>
      <c r="I76" s="316">
        <f t="shared" si="7"/>
        <v>0</v>
      </c>
      <c r="J76" s="332">
        <f>J77</f>
        <v>0</v>
      </c>
      <c r="K76" s="332">
        <f>K77</f>
        <v>0</v>
      </c>
      <c r="L76" s="317">
        <f t="shared" si="1"/>
        <v>0</v>
      </c>
    </row>
    <row r="77" spans="1:12" ht="15.75" hidden="1">
      <c r="A77" s="321" t="s">
        <v>71</v>
      </c>
      <c r="B77" s="322" t="s">
        <v>178</v>
      </c>
      <c r="C77" s="322" t="s">
        <v>140</v>
      </c>
      <c r="D77" s="322" t="s">
        <v>152</v>
      </c>
      <c r="E77" s="322" t="s">
        <v>418</v>
      </c>
      <c r="F77" s="322" t="s">
        <v>243</v>
      </c>
      <c r="G77" s="331">
        <f>G78+G79</f>
        <v>4100</v>
      </c>
      <c r="H77" s="316">
        <f>G77/1000</f>
        <v>4.1</v>
      </c>
      <c r="I77" s="316">
        <f t="shared" si="7"/>
        <v>0</v>
      </c>
      <c r="J77" s="332">
        <f>J78</f>
        <v>0</v>
      </c>
      <c r="K77" s="332">
        <f>K78</f>
        <v>0</v>
      </c>
      <c r="L77" s="317">
        <f t="shared" si="1"/>
        <v>0</v>
      </c>
    </row>
    <row r="78" spans="1:12" ht="15.75" hidden="1">
      <c r="A78" s="321" t="s">
        <v>163</v>
      </c>
      <c r="B78" s="322" t="s">
        <v>178</v>
      </c>
      <c r="C78" s="322" t="s">
        <v>140</v>
      </c>
      <c r="D78" s="322" t="s">
        <v>152</v>
      </c>
      <c r="E78" s="322" t="s">
        <v>418</v>
      </c>
      <c r="F78" s="322" t="s">
        <v>243</v>
      </c>
      <c r="G78" s="331">
        <v>0</v>
      </c>
      <c r="H78" s="316">
        <f>G78/1000</f>
        <v>0</v>
      </c>
      <c r="I78" s="316">
        <f t="shared" si="7"/>
        <v>0</v>
      </c>
      <c r="J78" s="332">
        <v>0</v>
      </c>
      <c r="K78" s="332">
        <v>0</v>
      </c>
      <c r="L78" s="317" t="e">
        <f t="shared" si="1"/>
        <v>#DIV/0!</v>
      </c>
    </row>
    <row r="79" spans="1:12" ht="15.75" hidden="1">
      <c r="A79" s="321" t="s">
        <v>338</v>
      </c>
      <c r="B79" s="322" t="s">
        <v>178</v>
      </c>
      <c r="C79" s="322" t="s">
        <v>140</v>
      </c>
      <c r="D79" s="322" t="s">
        <v>152</v>
      </c>
      <c r="E79" s="322" t="s">
        <v>418</v>
      </c>
      <c r="F79" s="322" t="s">
        <v>243</v>
      </c>
      <c r="G79" s="331">
        <v>4100</v>
      </c>
      <c r="H79" s="316">
        <f>G79/1000</f>
        <v>4.1</v>
      </c>
      <c r="I79" s="316"/>
      <c r="J79" s="332"/>
      <c r="K79" s="332"/>
      <c r="L79" s="317">
        <f t="shared" si="1"/>
        <v>0</v>
      </c>
    </row>
    <row r="80" spans="1:12" ht="15.75" hidden="1">
      <c r="A80" s="336" t="s">
        <v>246</v>
      </c>
      <c r="B80" s="337">
        <v>950</v>
      </c>
      <c r="C80" s="338">
        <v>1</v>
      </c>
      <c r="D80" s="338">
        <v>4</v>
      </c>
      <c r="E80" s="322" t="s">
        <v>418</v>
      </c>
      <c r="F80" s="339">
        <v>853</v>
      </c>
      <c r="G80" s="331">
        <f>G81</f>
        <v>2000</v>
      </c>
      <c r="H80" s="316">
        <f>G80/1000</f>
        <v>2</v>
      </c>
      <c r="I80" s="316">
        <f>J80/1000</f>
        <v>0</v>
      </c>
      <c r="J80" s="317">
        <v>0</v>
      </c>
      <c r="K80" s="317">
        <v>0</v>
      </c>
      <c r="L80" s="317">
        <f t="shared" si="1"/>
        <v>0</v>
      </c>
    </row>
    <row r="81" spans="1:12" ht="15.75" hidden="1">
      <c r="A81" s="336" t="s">
        <v>71</v>
      </c>
      <c r="B81" s="337">
        <v>950</v>
      </c>
      <c r="C81" s="338">
        <v>1</v>
      </c>
      <c r="D81" s="338">
        <v>4</v>
      </c>
      <c r="E81" s="322" t="s">
        <v>418</v>
      </c>
      <c r="F81" s="339">
        <v>853</v>
      </c>
      <c r="G81" s="331">
        <f>G82</f>
        <v>2000</v>
      </c>
      <c r="H81" s="316">
        <f>G81/1000</f>
        <v>2</v>
      </c>
      <c r="I81" s="316">
        <f>J81/1000</f>
        <v>0</v>
      </c>
      <c r="J81" s="317">
        <v>0</v>
      </c>
      <c r="K81" s="317">
        <v>0</v>
      </c>
      <c r="L81" s="317">
        <f aca="true" t="shared" si="8" ref="L81:L144">I81/H81*100</f>
        <v>0</v>
      </c>
    </row>
    <row r="82" spans="1:12" ht="15.75" hidden="1">
      <c r="A82" s="321" t="s">
        <v>163</v>
      </c>
      <c r="B82" s="337">
        <v>950</v>
      </c>
      <c r="C82" s="338">
        <v>1</v>
      </c>
      <c r="D82" s="338">
        <v>4</v>
      </c>
      <c r="E82" s="322" t="s">
        <v>418</v>
      </c>
      <c r="F82" s="339">
        <v>853</v>
      </c>
      <c r="G82" s="331">
        <f>G83+G84</f>
        <v>2000</v>
      </c>
      <c r="H82" s="316"/>
      <c r="I82" s="316"/>
      <c r="J82" s="317"/>
      <c r="K82" s="317"/>
      <c r="L82" s="317" t="e">
        <f t="shared" si="8"/>
        <v>#DIV/0!</v>
      </c>
    </row>
    <row r="83" spans="1:12" ht="26.25" hidden="1">
      <c r="A83" s="336" t="s">
        <v>333</v>
      </c>
      <c r="B83" s="337">
        <v>950</v>
      </c>
      <c r="C83" s="338">
        <v>1</v>
      </c>
      <c r="D83" s="338">
        <v>4</v>
      </c>
      <c r="E83" s="322" t="s">
        <v>418</v>
      </c>
      <c r="F83" s="339">
        <v>853</v>
      </c>
      <c r="G83" s="331">
        <v>1000</v>
      </c>
      <c r="H83" s="316">
        <f>G83/1000</f>
        <v>1</v>
      </c>
      <c r="I83" s="316"/>
      <c r="J83" s="317"/>
      <c r="K83" s="317"/>
      <c r="L83" s="317">
        <f t="shared" si="8"/>
        <v>0</v>
      </c>
    </row>
    <row r="84" spans="1:12" ht="30.75" customHeight="1" hidden="1">
      <c r="A84" s="110" t="s">
        <v>334</v>
      </c>
      <c r="B84" s="337">
        <v>950</v>
      </c>
      <c r="C84" s="338">
        <v>1</v>
      </c>
      <c r="D84" s="338">
        <v>4</v>
      </c>
      <c r="E84" s="322" t="s">
        <v>418</v>
      </c>
      <c r="F84" s="339">
        <v>853</v>
      </c>
      <c r="G84" s="331">
        <v>1000</v>
      </c>
      <c r="H84" s="316">
        <f>G84/1000</f>
        <v>1</v>
      </c>
      <c r="I84" s="316"/>
      <c r="J84" s="317"/>
      <c r="K84" s="317"/>
      <c r="L84" s="317">
        <f t="shared" si="8"/>
        <v>0</v>
      </c>
    </row>
    <row r="85" spans="1:12" ht="15.75">
      <c r="A85" s="318" t="s">
        <v>174</v>
      </c>
      <c r="B85" s="319" t="s">
        <v>178</v>
      </c>
      <c r="C85" s="319" t="s">
        <v>140</v>
      </c>
      <c r="D85" s="319" t="s">
        <v>171</v>
      </c>
      <c r="E85" s="319"/>
      <c r="F85" s="319"/>
      <c r="G85" s="320">
        <f aca="true" t="shared" si="9" ref="G85:G92">G86</f>
        <v>3000</v>
      </c>
      <c r="H85" s="326">
        <f>G85/1000</f>
        <v>3</v>
      </c>
      <c r="I85" s="326">
        <f aca="true" t="shared" si="10" ref="I85:I167">J85/1000</f>
        <v>0</v>
      </c>
      <c r="J85" s="327">
        <f aca="true" t="shared" si="11" ref="J85:K92">J86</f>
        <v>0</v>
      </c>
      <c r="K85" s="327">
        <f t="shared" si="11"/>
        <v>3000</v>
      </c>
      <c r="L85" s="327">
        <f t="shared" si="8"/>
        <v>0</v>
      </c>
    </row>
    <row r="86" spans="1:12" ht="26.25" customHeight="1">
      <c r="A86" s="321" t="s">
        <v>421</v>
      </c>
      <c r="B86" s="322" t="s">
        <v>178</v>
      </c>
      <c r="C86" s="322" t="s">
        <v>140</v>
      </c>
      <c r="D86" s="322" t="s">
        <v>171</v>
      </c>
      <c r="E86" s="322" t="s">
        <v>13</v>
      </c>
      <c r="F86" s="322"/>
      <c r="G86" s="323">
        <f t="shared" si="9"/>
        <v>3000</v>
      </c>
      <c r="H86" s="316">
        <f>G86/1000</f>
        <v>3</v>
      </c>
      <c r="I86" s="316">
        <f t="shared" si="10"/>
        <v>0</v>
      </c>
      <c r="J86" s="317">
        <f t="shared" si="11"/>
        <v>0</v>
      </c>
      <c r="K86" s="317">
        <f t="shared" si="11"/>
        <v>3000</v>
      </c>
      <c r="L86" s="317">
        <f t="shared" si="8"/>
        <v>0</v>
      </c>
    </row>
    <row r="87" spans="1:12" ht="15.75">
      <c r="A87" s="321" t="s">
        <v>176</v>
      </c>
      <c r="B87" s="322" t="s">
        <v>178</v>
      </c>
      <c r="C87" s="322" t="s">
        <v>140</v>
      </c>
      <c r="D87" s="322" t="s">
        <v>171</v>
      </c>
      <c r="E87" s="322" t="s">
        <v>424</v>
      </c>
      <c r="F87" s="322"/>
      <c r="G87" s="323">
        <f t="shared" si="9"/>
        <v>3000</v>
      </c>
      <c r="H87" s="316">
        <f>G87/1000</f>
        <v>3</v>
      </c>
      <c r="I87" s="316">
        <f t="shared" si="10"/>
        <v>0</v>
      </c>
      <c r="J87" s="317">
        <f t="shared" si="11"/>
        <v>0</v>
      </c>
      <c r="K87" s="317">
        <f t="shared" si="11"/>
        <v>3000</v>
      </c>
      <c r="L87" s="317">
        <f t="shared" si="8"/>
        <v>0</v>
      </c>
    </row>
    <row r="88" spans="1:12" ht="15.75">
      <c r="A88" s="321" t="s">
        <v>422</v>
      </c>
      <c r="B88" s="322" t="s">
        <v>178</v>
      </c>
      <c r="C88" s="322" t="s">
        <v>140</v>
      </c>
      <c r="D88" s="322" t="s">
        <v>171</v>
      </c>
      <c r="E88" s="322" t="s">
        <v>423</v>
      </c>
      <c r="F88" s="322"/>
      <c r="G88" s="323">
        <f t="shared" si="9"/>
        <v>3000</v>
      </c>
      <c r="H88" s="316">
        <f>G88/1000</f>
        <v>3</v>
      </c>
      <c r="I88" s="316">
        <f t="shared" si="10"/>
        <v>0</v>
      </c>
      <c r="J88" s="317">
        <f t="shared" si="11"/>
        <v>0</v>
      </c>
      <c r="K88" s="317">
        <f t="shared" si="11"/>
        <v>3000</v>
      </c>
      <c r="L88" s="317">
        <f t="shared" si="8"/>
        <v>0</v>
      </c>
    </row>
    <row r="89" spans="1:12" ht="15.75">
      <c r="A89" s="321" t="s">
        <v>135</v>
      </c>
      <c r="B89" s="322" t="s">
        <v>178</v>
      </c>
      <c r="C89" s="322" t="s">
        <v>140</v>
      </c>
      <c r="D89" s="322" t="s">
        <v>171</v>
      </c>
      <c r="E89" s="322" t="s">
        <v>423</v>
      </c>
      <c r="F89" s="322" t="s">
        <v>136</v>
      </c>
      <c r="G89" s="323">
        <f t="shared" si="9"/>
        <v>3000</v>
      </c>
      <c r="H89" s="316">
        <f>G89/1000</f>
        <v>3</v>
      </c>
      <c r="I89" s="326">
        <f t="shared" si="10"/>
        <v>0</v>
      </c>
      <c r="J89" s="317">
        <v>0</v>
      </c>
      <c r="K89" s="317">
        <f t="shared" si="11"/>
        <v>3000</v>
      </c>
      <c r="L89" s="317">
        <f t="shared" si="8"/>
        <v>0</v>
      </c>
    </row>
    <row r="90" spans="1:12" ht="15.75" hidden="1">
      <c r="A90" s="321" t="s">
        <v>244</v>
      </c>
      <c r="B90" s="322" t="s">
        <v>178</v>
      </c>
      <c r="C90" s="322" t="s">
        <v>140</v>
      </c>
      <c r="D90" s="322" t="s">
        <v>171</v>
      </c>
      <c r="E90" s="322" t="s">
        <v>423</v>
      </c>
      <c r="F90" s="322" t="s">
        <v>245</v>
      </c>
      <c r="G90" s="323">
        <f t="shared" si="9"/>
        <v>3000</v>
      </c>
      <c r="H90" s="326">
        <f>G90/1000</f>
        <v>3</v>
      </c>
      <c r="I90" s="326">
        <f t="shared" si="10"/>
        <v>3</v>
      </c>
      <c r="J90" s="317">
        <f t="shared" si="11"/>
        <v>3000</v>
      </c>
      <c r="K90" s="317">
        <f t="shared" si="11"/>
        <v>3000</v>
      </c>
      <c r="L90" s="317">
        <f t="shared" si="8"/>
        <v>100</v>
      </c>
    </row>
    <row r="91" spans="1:12" ht="15.75" hidden="1">
      <c r="A91" s="321" t="s">
        <v>71</v>
      </c>
      <c r="B91" s="322" t="s">
        <v>178</v>
      </c>
      <c r="C91" s="322" t="s">
        <v>140</v>
      </c>
      <c r="D91" s="322" t="s">
        <v>171</v>
      </c>
      <c r="E91" s="322" t="s">
        <v>423</v>
      </c>
      <c r="F91" s="322" t="s">
        <v>245</v>
      </c>
      <c r="G91" s="323">
        <f t="shared" si="9"/>
        <v>3000</v>
      </c>
      <c r="H91" s="326">
        <f>G91/1000</f>
        <v>3</v>
      </c>
      <c r="I91" s="326">
        <f t="shared" si="10"/>
        <v>3</v>
      </c>
      <c r="J91" s="317">
        <f t="shared" si="11"/>
        <v>3000</v>
      </c>
      <c r="K91" s="317">
        <f t="shared" si="11"/>
        <v>3000</v>
      </c>
      <c r="L91" s="317">
        <f t="shared" si="8"/>
        <v>100</v>
      </c>
    </row>
    <row r="92" spans="1:12" ht="15.75" hidden="1">
      <c r="A92" s="321" t="s">
        <v>163</v>
      </c>
      <c r="B92" s="322" t="s">
        <v>178</v>
      </c>
      <c r="C92" s="322" t="s">
        <v>140</v>
      </c>
      <c r="D92" s="322" t="s">
        <v>171</v>
      </c>
      <c r="E92" s="322" t="s">
        <v>423</v>
      </c>
      <c r="F92" s="322" t="s">
        <v>245</v>
      </c>
      <c r="G92" s="323">
        <f t="shared" si="9"/>
        <v>3000</v>
      </c>
      <c r="H92" s="326">
        <f>G92/1000</f>
        <v>3</v>
      </c>
      <c r="I92" s="326">
        <f t="shared" si="10"/>
        <v>3</v>
      </c>
      <c r="J92" s="317">
        <f t="shared" si="11"/>
        <v>3000</v>
      </c>
      <c r="K92" s="317">
        <f t="shared" si="11"/>
        <v>3000</v>
      </c>
      <c r="L92" s="317">
        <f t="shared" si="8"/>
        <v>100</v>
      </c>
    </row>
    <row r="93" spans="1:12" ht="15.75" hidden="1">
      <c r="A93" s="333" t="s">
        <v>340</v>
      </c>
      <c r="B93" s="322" t="s">
        <v>178</v>
      </c>
      <c r="C93" s="322" t="s">
        <v>140</v>
      </c>
      <c r="D93" s="322" t="s">
        <v>171</v>
      </c>
      <c r="E93" s="322" t="s">
        <v>423</v>
      </c>
      <c r="F93" s="322" t="s">
        <v>245</v>
      </c>
      <c r="G93" s="323">
        <v>3000</v>
      </c>
      <c r="H93" s="326">
        <f>G93/1000</f>
        <v>3</v>
      </c>
      <c r="I93" s="326">
        <f t="shared" si="10"/>
        <v>3</v>
      </c>
      <c r="J93" s="317">
        <v>3000</v>
      </c>
      <c r="K93" s="317">
        <v>3000</v>
      </c>
      <c r="L93" s="317">
        <f t="shared" si="8"/>
        <v>100</v>
      </c>
    </row>
    <row r="94" spans="1:12" ht="15.75" hidden="1">
      <c r="A94" s="318" t="s">
        <v>68</v>
      </c>
      <c r="B94" s="319" t="s">
        <v>178</v>
      </c>
      <c r="C94" s="319" t="s">
        <v>140</v>
      </c>
      <c r="D94" s="319" t="s">
        <v>92</v>
      </c>
      <c r="E94" s="319"/>
      <c r="F94" s="319"/>
      <c r="G94" s="320">
        <f>G95+G109</f>
        <v>0</v>
      </c>
      <c r="H94" s="326">
        <f>G94/1000</f>
        <v>0</v>
      </c>
      <c r="I94" s="326">
        <f t="shared" si="10"/>
        <v>0</v>
      </c>
      <c r="J94" s="327">
        <v>0</v>
      </c>
      <c r="K94" s="327">
        <v>0</v>
      </c>
      <c r="L94" s="317" t="e">
        <f t="shared" si="8"/>
        <v>#DIV/0!</v>
      </c>
    </row>
    <row r="95" spans="1:12" ht="26.25" hidden="1">
      <c r="A95" s="340" t="s">
        <v>74</v>
      </c>
      <c r="B95" s="341" t="s">
        <v>178</v>
      </c>
      <c r="C95" s="341" t="s">
        <v>140</v>
      </c>
      <c r="D95" s="341" t="s">
        <v>92</v>
      </c>
      <c r="E95" s="341" t="s">
        <v>0</v>
      </c>
      <c r="F95" s="341"/>
      <c r="G95" s="320">
        <f aca="true" t="shared" si="12" ref="G95:G107">G96</f>
        <v>0</v>
      </c>
      <c r="H95" s="326">
        <f>G95/1000</f>
        <v>0</v>
      </c>
      <c r="I95" s="326">
        <f t="shared" si="10"/>
        <v>0</v>
      </c>
      <c r="J95" s="317">
        <f>J96</f>
        <v>0</v>
      </c>
      <c r="K95" s="317">
        <f>K96</f>
        <v>0</v>
      </c>
      <c r="L95" s="317" t="e">
        <f t="shared" si="8"/>
        <v>#DIV/0!</v>
      </c>
    </row>
    <row r="96" spans="1:12" ht="26.25" hidden="1">
      <c r="A96" s="340" t="s">
        <v>75</v>
      </c>
      <c r="B96" s="341" t="s">
        <v>178</v>
      </c>
      <c r="C96" s="341" t="s">
        <v>140</v>
      </c>
      <c r="D96" s="341" t="s">
        <v>92</v>
      </c>
      <c r="E96" s="341" t="s">
        <v>103</v>
      </c>
      <c r="F96" s="341"/>
      <c r="G96" s="320">
        <f>G103+G97</f>
        <v>0</v>
      </c>
      <c r="H96" s="326">
        <f>G96/1000</f>
        <v>0</v>
      </c>
      <c r="I96" s="326">
        <f t="shared" si="10"/>
        <v>0</v>
      </c>
      <c r="J96" s="317">
        <f>J103</f>
        <v>0</v>
      </c>
      <c r="K96" s="317">
        <f>K103</f>
        <v>0</v>
      </c>
      <c r="L96" s="317" t="e">
        <f t="shared" si="8"/>
        <v>#DIV/0!</v>
      </c>
    </row>
    <row r="97" spans="1:12" ht="26.25" hidden="1">
      <c r="A97" s="342" t="s">
        <v>212</v>
      </c>
      <c r="B97" s="343" t="s">
        <v>178</v>
      </c>
      <c r="C97" s="343" t="s">
        <v>140</v>
      </c>
      <c r="D97" s="343" t="s">
        <v>92</v>
      </c>
      <c r="E97" s="343" t="s">
        <v>103</v>
      </c>
      <c r="F97" s="343" t="s">
        <v>142</v>
      </c>
      <c r="G97" s="323">
        <f>G98</f>
        <v>0</v>
      </c>
      <c r="H97" s="316">
        <f>G97/1000</f>
        <v>0</v>
      </c>
      <c r="I97" s="326"/>
      <c r="J97" s="317"/>
      <c r="K97" s="317"/>
      <c r="L97" s="317" t="e">
        <f t="shared" si="8"/>
        <v>#DIV/0!</v>
      </c>
    </row>
    <row r="98" spans="1:12" ht="26.25" hidden="1">
      <c r="A98" s="321" t="s">
        <v>237</v>
      </c>
      <c r="B98" s="343" t="s">
        <v>178</v>
      </c>
      <c r="C98" s="343" t="s">
        <v>140</v>
      </c>
      <c r="D98" s="343" t="s">
        <v>92</v>
      </c>
      <c r="E98" s="343" t="s">
        <v>103</v>
      </c>
      <c r="F98" s="322" t="s">
        <v>238</v>
      </c>
      <c r="G98" s="323">
        <f>G99</f>
        <v>0</v>
      </c>
      <c r="H98" s="316">
        <f>G98/1000</f>
        <v>0</v>
      </c>
      <c r="I98" s="326"/>
      <c r="J98" s="317"/>
      <c r="K98" s="317"/>
      <c r="L98" s="317" t="e">
        <f t="shared" si="8"/>
        <v>#DIV/0!</v>
      </c>
    </row>
    <row r="99" spans="1:12" ht="26.25" hidden="1">
      <c r="A99" s="321" t="s">
        <v>239</v>
      </c>
      <c r="B99" s="343" t="s">
        <v>178</v>
      </c>
      <c r="C99" s="343" t="s">
        <v>140</v>
      </c>
      <c r="D99" s="343" t="s">
        <v>92</v>
      </c>
      <c r="E99" s="343" t="s">
        <v>103</v>
      </c>
      <c r="F99" s="322" t="s">
        <v>240</v>
      </c>
      <c r="G99" s="323">
        <f>G100</f>
        <v>0</v>
      </c>
      <c r="H99" s="316">
        <f>G99/1000</f>
        <v>0</v>
      </c>
      <c r="I99" s="326"/>
      <c r="J99" s="317"/>
      <c r="K99" s="317"/>
      <c r="L99" s="317" t="e">
        <f t="shared" si="8"/>
        <v>#DIV/0!</v>
      </c>
    </row>
    <row r="100" spans="1:12" ht="15.75" hidden="1">
      <c r="A100" s="321" t="s">
        <v>71</v>
      </c>
      <c r="B100" s="343" t="s">
        <v>178</v>
      </c>
      <c r="C100" s="343" t="s">
        <v>140</v>
      </c>
      <c r="D100" s="343" t="s">
        <v>92</v>
      </c>
      <c r="E100" s="343" t="s">
        <v>103</v>
      </c>
      <c r="F100" s="322" t="s">
        <v>240</v>
      </c>
      <c r="G100" s="323">
        <f>G101</f>
        <v>0</v>
      </c>
      <c r="H100" s="316">
        <f>G100/1000</f>
        <v>0</v>
      </c>
      <c r="I100" s="326"/>
      <c r="J100" s="317"/>
      <c r="K100" s="317"/>
      <c r="L100" s="317" t="e">
        <f t="shared" si="8"/>
        <v>#DIV/0!</v>
      </c>
    </row>
    <row r="101" spans="1:12" ht="15.75" hidden="1">
      <c r="A101" s="321" t="s">
        <v>153</v>
      </c>
      <c r="B101" s="343" t="s">
        <v>178</v>
      </c>
      <c r="C101" s="343" t="s">
        <v>140</v>
      </c>
      <c r="D101" s="343" t="s">
        <v>92</v>
      </c>
      <c r="E101" s="343" t="s">
        <v>103</v>
      </c>
      <c r="F101" s="322" t="s">
        <v>240</v>
      </c>
      <c r="G101" s="323">
        <f>G102</f>
        <v>0</v>
      </c>
      <c r="H101" s="316">
        <f>G101/1000</f>
        <v>0</v>
      </c>
      <c r="I101" s="326"/>
      <c r="J101" s="317"/>
      <c r="K101" s="317"/>
      <c r="L101" s="317" t="e">
        <f t="shared" si="8"/>
        <v>#DIV/0!</v>
      </c>
    </row>
    <row r="102" spans="1:12" ht="15.75" hidden="1">
      <c r="A102" s="321" t="s">
        <v>161</v>
      </c>
      <c r="B102" s="343" t="s">
        <v>178</v>
      </c>
      <c r="C102" s="343" t="s">
        <v>140</v>
      </c>
      <c r="D102" s="343" t="s">
        <v>92</v>
      </c>
      <c r="E102" s="343" t="s">
        <v>103</v>
      </c>
      <c r="F102" s="322" t="s">
        <v>240</v>
      </c>
      <c r="G102" s="323">
        <v>0</v>
      </c>
      <c r="H102" s="316">
        <f>G102/1000</f>
        <v>0</v>
      </c>
      <c r="I102" s="326"/>
      <c r="J102" s="317"/>
      <c r="K102" s="317"/>
      <c r="L102" s="317" t="e">
        <f t="shared" si="8"/>
        <v>#DIV/0!</v>
      </c>
    </row>
    <row r="103" spans="1:12" ht="15.75" hidden="1">
      <c r="A103" s="336" t="s">
        <v>135</v>
      </c>
      <c r="B103" s="343" t="s">
        <v>178</v>
      </c>
      <c r="C103" s="343" t="s">
        <v>140</v>
      </c>
      <c r="D103" s="343" t="s">
        <v>92</v>
      </c>
      <c r="E103" s="343" t="s">
        <v>103</v>
      </c>
      <c r="F103" s="343" t="s">
        <v>136</v>
      </c>
      <c r="G103" s="323">
        <f t="shared" si="12"/>
        <v>0</v>
      </c>
      <c r="H103" s="316">
        <f>G103/1000</f>
        <v>0</v>
      </c>
      <c r="I103" s="326">
        <f t="shared" si="10"/>
        <v>0</v>
      </c>
      <c r="J103" s="317">
        <f aca="true" t="shared" si="13" ref="J103:K107">J104</f>
        <v>0</v>
      </c>
      <c r="K103" s="317">
        <f t="shared" si="13"/>
        <v>0</v>
      </c>
      <c r="L103" s="317" t="e">
        <f t="shared" si="8"/>
        <v>#DIV/0!</v>
      </c>
    </row>
    <row r="104" spans="1:12" ht="15.75" hidden="1">
      <c r="A104" s="321" t="s">
        <v>241</v>
      </c>
      <c r="B104" s="343" t="s">
        <v>178</v>
      </c>
      <c r="C104" s="343" t="s">
        <v>140</v>
      </c>
      <c r="D104" s="343" t="s">
        <v>92</v>
      </c>
      <c r="E104" s="343" t="s">
        <v>103</v>
      </c>
      <c r="F104" s="322" t="s">
        <v>242</v>
      </c>
      <c r="G104" s="323">
        <f t="shared" si="12"/>
        <v>0</v>
      </c>
      <c r="H104" s="326">
        <f>G104/1000</f>
        <v>0</v>
      </c>
      <c r="I104" s="326">
        <f t="shared" si="10"/>
        <v>0</v>
      </c>
      <c r="J104" s="317">
        <f t="shared" si="13"/>
        <v>0</v>
      </c>
      <c r="K104" s="317">
        <f t="shared" si="13"/>
        <v>0</v>
      </c>
      <c r="L104" s="317" t="e">
        <f t="shared" si="8"/>
        <v>#DIV/0!</v>
      </c>
    </row>
    <row r="105" spans="1:12" ht="15.75" hidden="1">
      <c r="A105" s="321" t="s">
        <v>246</v>
      </c>
      <c r="B105" s="343" t="s">
        <v>178</v>
      </c>
      <c r="C105" s="343" t="s">
        <v>140</v>
      </c>
      <c r="D105" s="343" t="s">
        <v>92</v>
      </c>
      <c r="E105" s="343" t="s">
        <v>103</v>
      </c>
      <c r="F105" s="322" t="s">
        <v>247</v>
      </c>
      <c r="G105" s="323">
        <f t="shared" si="12"/>
        <v>0</v>
      </c>
      <c r="H105" s="326">
        <f>G105/1000</f>
        <v>0</v>
      </c>
      <c r="I105" s="326">
        <f t="shared" si="10"/>
        <v>0</v>
      </c>
      <c r="J105" s="317">
        <f t="shared" si="13"/>
        <v>0</v>
      </c>
      <c r="K105" s="317">
        <f t="shared" si="13"/>
        <v>0</v>
      </c>
      <c r="L105" s="317" t="e">
        <f t="shared" si="8"/>
        <v>#DIV/0!</v>
      </c>
    </row>
    <row r="106" spans="1:12" ht="15.75" hidden="1">
      <c r="A106" s="321" t="s">
        <v>71</v>
      </c>
      <c r="B106" s="343" t="s">
        <v>178</v>
      </c>
      <c r="C106" s="343" t="s">
        <v>140</v>
      </c>
      <c r="D106" s="343" t="s">
        <v>92</v>
      </c>
      <c r="E106" s="343" t="s">
        <v>103</v>
      </c>
      <c r="F106" s="322" t="s">
        <v>247</v>
      </c>
      <c r="G106" s="323">
        <f t="shared" si="12"/>
        <v>0</v>
      </c>
      <c r="H106" s="326">
        <f>G106/1000</f>
        <v>0</v>
      </c>
      <c r="I106" s="326">
        <f t="shared" si="10"/>
        <v>0</v>
      </c>
      <c r="J106" s="317">
        <f t="shared" si="13"/>
        <v>0</v>
      </c>
      <c r="K106" s="317">
        <f t="shared" si="13"/>
        <v>0</v>
      </c>
      <c r="L106" s="317" t="e">
        <f t="shared" si="8"/>
        <v>#DIV/0!</v>
      </c>
    </row>
    <row r="107" spans="1:12" ht="15.75" hidden="1">
      <c r="A107" s="321" t="s">
        <v>163</v>
      </c>
      <c r="B107" s="343" t="s">
        <v>178</v>
      </c>
      <c r="C107" s="343" t="s">
        <v>140</v>
      </c>
      <c r="D107" s="343" t="s">
        <v>92</v>
      </c>
      <c r="E107" s="343" t="s">
        <v>103</v>
      </c>
      <c r="F107" s="322" t="s">
        <v>247</v>
      </c>
      <c r="G107" s="323">
        <f t="shared" si="12"/>
        <v>0</v>
      </c>
      <c r="H107" s="326">
        <f>G107/1000</f>
        <v>0</v>
      </c>
      <c r="I107" s="326">
        <f t="shared" si="10"/>
        <v>0</v>
      </c>
      <c r="J107" s="317">
        <f t="shared" si="13"/>
        <v>0</v>
      </c>
      <c r="K107" s="317">
        <f t="shared" si="13"/>
        <v>0</v>
      </c>
      <c r="L107" s="317" t="e">
        <f t="shared" si="8"/>
        <v>#DIV/0!</v>
      </c>
    </row>
    <row r="108" spans="1:12" ht="15.75" hidden="1">
      <c r="A108" s="321" t="s">
        <v>399</v>
      </c>
      <c r="B108" s="343" t="s">
        <v>178</v>
      </c>
      <c r="C108" s="343" t="s">
        <v>140</v>
      </c>
      <c r="D108" s="343" t="s">
        <v>92</v>
      </c>
      <c r="E108" s="343" t="s">
        <v>103</v>
      </c>
      <c r="F108" s="322" t="s">
        <v>247</v>
      </c>
      <c r="G108" s="323">
        <v>0</v>
      </c>
      <c r="H108" s="326">
        <f>G108/1000</f>
        <v>0</v>
      </c>
      <c r="I108" s="326">
        <f t="shared" si="10"/>
        <v>0</v>
      </c>
      <c r="J108" s="317">
        <v>0</v>
      </c>
      <c r="K108" s="317">
        <v>0</v>
      </c>
      <c r="L108" s="317" t="e">
        <f t="shared" si="8"/>
        <v>#DIV/0!</v>
      </c>
    </row>
    <row r="109" spans="1:12" ht="27.75" customHeight="1" hidden="1">
      <c r="A109" s="340" t="s">
        <v>82</v>
      </c>
      <c r="B109" s="341" t="s">
        <v>178</v>
      </c>
      <c r="C109" s="341" t="s">
        <v>140</v>
      </c>
      <c r="D109" s="341" t="s">
        <v>92</v>
      </c>
      <c r="E109" s="341" t="s">
        <v>1</v>
      </c>
      <c r="F109" s="341"/>
      <c r="G109" s="320">
        <f aca="true" t="shared" si="14" ref="G109:G115">G110</f>
        <v>0</v>
      </c>
      <c r="H109" s="326">
        <f>G109/1000</f>
        <v>0</v>
      </c>
      <c r="I109" s="326">
        <f t="shared" si="10"/>
        <v>0</v>
      </c>
      <c r="J109" s="317">
        <f aca="true" t="shared" si="15" ref="J109:K115">J110</f>
        <v>0</v>
      </c>
      <c r="K109" s="317">
        <f t="shared" si="15"/>
        <v>0</v>
      </c>
      <c r="L109" s="317" t="e">
        <f t="shared" si="8"/>
        <v>#DIV/0!</v>
      </c>
    </row>
    <row r="110" spans="1:12" ht="15.75" hidden="1">
      <c r="A110" s="342" t="s">
        <v>76</v>
      </c>
      <c r="B110" s="343" t="s">
        <v>178</v>
      </c>
      <c r="C110" s="343" t="s">
        <v>140</v>
      </c>
      <c r="D110" s="343" t="s">
        <v>92</v>
      </c>
      <c r="E110" s="343" t="s">
        <v>2</v>
      </c>
      <c r="F110" s="343"/>
      <c r="G110" s="323">
        <f t="shared" si="14"/>
        <v>0</v>
      </c>
      <c r="H110" s="316">
        <f>G110/1000</f>
        <v>0</v>
      </c>
      <c r="I110" s="326">
        <f t="shared" si="10"/>
        <v>0</v>
      </c>
      <c r="J110" s="317">
        <f t="shared" si="15"/>
        <v>0</v>
      </c>
      <c r="K110" s="317">
        <f t="shared" si="15"/>
        <v>0</v>
      </c>
      <c r="L110" s="317" t="e">
        <f t="shared" si="8"/>
        <v>#DIV/0!</v>
      </c>
    </row>
    <row r="111" spans="1:12" ht="26.25" hidden="1">
      <c r="A111" s="321" t="s">
        <v>212</v>
      </c>
      <c r="B111" s="322" t="s">
        <v>178</v>
      </c>
      <c r="C111" s="322" t="s">
        <v>140</v>
      </c>
      <c r="D111" s="322" t="s">
        <v>92</v>
      </c>
      <c r="E111" s="322" t="s">
        <v>188</v>
      </c>
      <c r="F111" s="322" t="s">
        <v>142</v>
      </c>
      <c r="G111" s="323">
        <f t="shared" si="14"/>
        <v>0</v>
      </c>
      <c r="H111" s="316">
        <f>G111/1000</f>
        <v>0</v>
      </c>
      <c r="I111" s="326">
        <f t="shared" si="10"/>
        <v>0</v>
      </c>
      <c r="J111" s="317">
        <f t="shared" si="15"/>
        <v>0</v>
      </c>
      <c r="K111" s="317">
        <f t="shared" si="15"/>
        <v>0</v>
      </c>
      <c r="L111" s="317" t="e">
        <f t="shared" si="8"/>
        <v>#DIV/0!</v>
      </c>
    </row>
    <row r="112" spans="1:12" ht="26.25" hidden="1">
      <c r="A112" s="321" t="s">
        <v>237</v>
      </c>
      <c r="B112" s="322" t="s">
        <v>178</v>
      </c>
      <c r="C112" s="322" t="s">
        <v>140</v>
      </c>
      <c r="D112" s="322" t="s">
        <v>92</v>
      </c>
      <c r="E112" s="322" t="s">
        <v>188</v>
      </c>
      <c r="F112" s="322" t="s">
        <v>238</v>
      </c>
      <c r="G112" s="323">
        <f t="shared" si="14"/>
        <v>0</v>
      </c>
      <c r="H112" s="326">
        <f>G112/1000</f>
        <v>0</v>
      </c>
      <c r="I112" s="326">
        <f t="shared" si="10"/>
        <v>0</v>
      </c>
      <c r="J112" s="317">
        <f t="shared" si="15"/>
        <v>0</v>
      </c>
      <c r="K112" s="317">
        <f t="shared" si="15"/>
        <v>0</v>
      </c>
      <c r="L112" s="317" t="e">
        <f t="shared" si="8"/>
        <v>#DIV/0!</v>
      </c>
    </row>
    <row r="113" spans="1:12" ht="15.75" hidden="1">
      <c r="A113" s="321" t="s">
        <v>294</v>
      </c>
      <c r="B113" s="322" t="s">
        <v>178</v>
      </c>
      <c r="C113" s="322" t="s">
        <v>140</v>
      </c>
      <c r="D113" s="322" t="s">
        <v>92</v>
      </c>
      <c r="E113" s="322" t="s">
        <v>188</v>
      </c>
      <c r="F113" s="322" t="s">
        <v>240</v>
      </c>
      <c r="G113" s="323">
        <f t="shared" si="14"/>
        <v>0</v>
      </c>
      <c r="H113" s="326">
        <f>G113/1000</f>
        <v>0</v>
      </c>
      <c r="I113" s="326">
        <f t="shared" si="10"/>
        <v>0</v>
      </c>
      <c r="J113" s="317">
        <f t="shared" si="15"/>
        <v>0</v>
      </c>
      <c r="K113" s="317">
        <f t="shared" si="15"/>
        <v>0</v>
      </c>
      <c r="L113" s="317" t="e">
        <f t="shared" si="8"/>
        <v>#DIV/0!</v>
      </c>
    </row>
    <row r="114" spans="1:12" ht="15.75" hidden="1">
      <c r="A114" s="321" t="s">
        <v>71</v>
      </c>
      <c r="B114" s="322" t="s">
        <v>178</v>
      </c>
      <c r="C114" s="322" t="s">
        <v>140</v>
      </c>
      <c r="D114" s="322" t="s">
        <v>92</v>
      </c>
      <c r="E114" s="322" t="s">
        <v>188</v>
      </c>
      <c r="F114" s="322" t="s">
        <v>240</v>
      </c>
      <c r="G114" s="323">
        <f t="shared" si="14"/>
        <v>0</v>
      </c>
      <c r="H114" s="326">
        <f>G114/1000</f>
        <v>0</v>
      </c>
      <c r="I114" s="326">
        <f t="shared" si="10"/>
        <v>0</v>
      </c>
      <c r="J114" s="317">
        <f t="shared" si="15"/>
        <v>0</v>
      </c>
      <c r="K114" s="317">
        <f t="shared" si="15"/>
        <v>0</v>
      </c>
      <c r="L114" s="317" t="e">
        <f t="shared" si="8"/>
        <v>#DIV/0!</v>
      </c>
    </row>
    <row r="115" spans="1:12" ht="15.75" hidden="1">
      <c r="A115" s="321" t="s">
        <v>153</v>
      </c>
      <c r="B115" s="322" t="s">
        <v>178</v>
      </c>
      <c r="C115" s="322" t="s">
        <v>140</v>
      </c>
      <c r="D115" s="322" t="s">
        <v>92</v>
      </c>
      <c r="E115" s="322" t="s">
        <v>188</v>
      </c>
      <c r="F115" s="322" t="s">
        <v>240</v>
      </c>
      <c r="G115" s="323">
        <f t="shared" si="14"/>
        <v>0</v>
      </c>
      <c r="H115" s="326">
        <f>G115/1000</f>
        <v>0</v>
      </c>
      <c r="I115" s="326">
        <f t="shared" si="10"/>
        <v>0</v>
      </c>
      <c r="J115" s="317">
        <f t="shared" si="15"/>
        <v>0</v>
      </c>
      <c r="K115" s="317">
        <f t="shared" si="15"/>
        <v>0</v>
      </c>
      <c r="L115" s="317" t="e">
        <f t="shared" si="8"/>
        <v>#DIV/0!</v>
      </c>
    </row>
    <row r="116" spans="1:12" ht="18.75" customHeight="1" hidden="1">
      <c r="A116" s="321" t="s">
        <v>161</v>
      </c>
      <c r="B116" s="322" t="s">
        <v>178</v>
      </c>
      <c r="C116" s="322" t="s">
        <v>140</v>
      </c>
      <c r="D116" s="322" t="s">
        <v>92</v>
      </c>
      <c r="E116" s="322" t="s">
        <v>188</v>
      </c>
      <c r="F116" s="322" t="s">
        <v>240</v>
      </c>
      <c r="G116" s="323">
        <v>0</v>
      </c>
      <c r="H116" s="326">
        <f>G116/1000</f>
        <v>0</v>
      </c>
      <c r="I116" s="326">
        <f t="shared" si="10"/>
        <v>0</v>
      </c>
      <c r="J116" s="317">
        <v>0</v>
      </c>
      <c r="K116" s="317">
        <v>0</v>
      </c>
      <c r="L116" s="317" t="e">
        <f t="shared" si="8"/>
        <v>#DIV/0!</v>
      </c>
    </row>
    <row r="117" spans="1:12" ht="15.75">
      <c r="A117" s="318" t="s">
        <v>177</v>
      </c>
      <c r="B117" s="319" t="s">
        <v>178</v>
      </c>
      <c r="C117" s="319" t="s">
        <v>141</v>
      </c>
      <c r="D117" s="319"/>
      <c r="E117" s="319"/>
      <c r="F117" s="319"/>
      <c r="G117" s="320">
        <f>G118</f>
        <v>162113</v>
      </c>
      <c r="H117" s="326">
        <f>G117/1000</f>
        <v>162.113</v>
      </c>
      <c r="I117" s="326">
        <f t="shared" si="10"/>
        <v>101.61438000000001</v>
      </c>
      <c r="J117" s="327">
        <f aca="true" t="shared" si="16" ref="J117:K121">J118</f>
        <v>101614.38</v>
      </c>
      <c r="K117" s="327">
        <f t="shared" si="16"/>
        <v>153100</v>
      </c>
      <c r="L117" s="327">
        <f t="shared" si="8"/>
        <v>62.68120385163436</v>
      </c>
    </row>
    <row r="118" spans="1:12" ht="15.75">
      <c r="A118" s="318" t="s">
        <v>87</v>
      </c>
      <c r="B118" s="319" t="s">
        <v>178</v>
      </c>
      <c r="C118" s="319" t="s">
        <v>141</v>
      </c>
      <c r="D118" s="319" t="s">
        <v>151</v>
      </c>
      <c r="E118" s="319"/>
      <c r="F118" s="319"/>
      <c r="G118" s="320">
        <f>G119</f>
        <v>162113</v>
      </c>
      <c r="H118" s="326">
        <f>G118/1000</f>
        <v>162.113</v>
      </c>
      <c r="I118" s="326">
        <f t="shared" si="10"/>
        <v>101.61438000000001</v>
      </c>
      <c r="J118" s="327">
        <f t="shared" si="16"/>
        <v>101614.38</v>
      </c>
      <c r="K118" s="327">
        <f t="shared" si="16"/>
        <v>153100</v>
      </c>
      <c r="L118" s="327">
        <f t="shared" si="8"/>
        <v>62.68120385163436</v>
      </c>
    </row>
    <row r="119" spans="1:12" ht="14.25" customHeight="1">
      <c r="A119" s="325" t="s">
        <v>411</v>
      </c>
      <c r="B119" s="322" t="s">
        <v>178</v>
      </c>
      <c r="C119" s="322" t="s">
        <v>141</v>
      </c>
      <c r="D119" s="322" t="s">
        <v>151</v>
      </c>
      <c r="E119" s="322" t="s">
        <v>14</v>
      </c>
      <c r="F119" s="322"/>
      <c r="G119" s="323">
        <f>G120</f>
        <v>162113</v>
      </c>
      <c r="H119" s="316">
        <f>G119/1000</f>
        <v>162.113</v>
      </c>
      <c r="I119" s="316">
        <f t="shared" si="10"/>
        <v>101.61438000000001</v>
      </c>
      <c r="J119" s="317">
        <f>J120</f>
        <v>101614.38</v>
      </c>
      <c r="K119" s="317">
        <f>K121</f>
        <v>153100</v>
      </c>
      <c r="L119" s="317">
        <f t="shared" si="8"/>
        <v>62.68120385163436</v>
      </c>
    </row>
    <row r="120" spans="1:12" ht="24.75" customHeight="1">
      <c r="A120" s="325" t="s">
        <v>412</v>
      </c>
      <c r="B120" s="322" t="s">
        <v>178</v>
      </c>
      <c r="C120" s="322" t="s">
        <v>141</v>
      </c>
      <c r="D120" s="322" t="s">
        <v>151</v>
      </c>
      <c r="E120" s="322" t="s">
        <v>413</v>
      </c>
      <c r="F120" s="322"/>
      <c r="G120" s="323">
        <f>G121+G136</f>
        <v>162113</v>
      </c>
      <c r="H120" s="316">
        <f>G120/1000</f>
        <v>162.113</v>
      </c>
      <c r="I120" s="316">
        <f t="shared" si="10"/>
        <v>101.61438000000001</v>
      </c>
      <c r="J120" s="317">
        <f>J121+J136</f>
        <v>101614.38</v>
      </c>
      <c r="K120" s="317">
        <f>K121</f>
        <v>153100</v>
      </c>
      <c r="L120" s="317">
        <f t="shared" si="8"/>
        <v>62.68120385163436</v>
      </c>
    </row>
    <row r="121" spans="1:12" ht="26.25">
      <c r="A121" s="321" t="s">
        <v>104</v>
      </c>
      <c r="B121" s="322" t="s">
        <v>178</v>
      </c>
      <c r="C121" s="322" t="s">
        <v>141</v>
      </c>
      <c r="D121" s="322" t="s">
        <v>151</v>
      </c>
      <c r="E121" s="322" t="s">
        <v>419</v>
      </c>
      <c r="F121" s="322"/>
      <c r="G121" s="323">
        <f>G122</f>
        <v>151600</v>
      </c>
      <c r="H121" s="316">
        <f>G121/1000</f>
        <v>151.6</v>
      </c>
      <c r="I121" s="316">
        <f t="shared" si="10"/>
        <v>96.24210000000001</v>
      </c>
      <c r="J121" s="317">
        <f t="shared" si="16"/>
        <v>96242.1</v>
      </c>
      <c r="K121" s="317">
        <f t="shared" si="16"/>
        <v>153100</v>
      </c>
      <c r="L121" s="317">
        <f t="shared" si="8"/>
        <v>63.48423482849604</v>
      </c>
    </row>
    <row r="122" spans="1:12" ht="26.25">
      <c r="A122" s="321" t="s">
        <v>202</v>
      </c>
      <c r="B122" s="322" t="s">
        <v>178</v>
      </c>
      <c r="C122" s="322" t="s">
        <v>141</v>
      </c>
      <c r="D122" s="322" t="s">
        <v>151</v>
      </c>
      <c r="E122" s="322" t="s">
        <v>425</v>
      </c>
      <c r="F122" s="322"/>
      <c r="G122" s="323">
        <f>G123+G131</f>
        <v>151600</v>
      </c>
      <c r="H122" s="316">
        <f>G122/1000</f>
        <v>151.6</v>
      </c>
      <c r="I122" s="316">
        <f t="shared" si="10"/>
        <v>96.24210000000001</v>
      </c>
      <c r="J122" s="317">
        <f>J123+J131</f>
        <v>96242.1</v>
      </c>
      <c r="K122" s="317">
        <f>K123+K131</f>
        <v>153100</v>
      </c>
      <c r="L122" s="317">
        <f t="shared" si="8"/>
        <v>63.48423482849604</v>
      </c>
    </row>
    <row r="123" spans="1:12" ht="51.75">
      <c r="A123" s="321" t="s">
        <v>133</v>
      </c>
      <c r="B123" s="322" t="s">
        <v>178</v>
      </c>
      <c r="C123" s="322" t="s">
        <v>141</v>
      </c>
      <c r="D123" s="322" t="s">
        <v>151</v>
      </c>
      <c r="E123" s="322" t="s">
        <v>425</v>
      </c>
      <c r="F123" s="322" t="s">
        <v>134</v>
      </c>
      <c r="G123" s="323">
        <f>G124</f>
        <v>151600</v>
      </c>
      <c r="H123" s="316">
        <f>G123/1000</f>
        <v>151.6</v>
      </c>
      <c r="I123" s="316">
        <f t="shared" si="10"/>
        <v>96.24210000000001</v>
      </c>
      <c r="J123" s="317">
        <v>96242.1</v>
      </c>
      <c r="K123" s="317">
        <f>K124</f>
        <v>153100</v>
      </c>
      <c r="L123" s="317">
        <f t="shared" si="8"/>
        <v>63.48423482849604</v>
      </c>
    </row>
    <row r="124" spans="1:12" ht="26.25" hidden="1">
      <c r="A124" s="321" t="s">
        <v>271</v>
      </c>
      <c r="B124" s="322" t="s">
        <v>178</v>
      </c>
      <c r="C124" s="322" t="s">
        <v>141</v>
      </c>
      <c r="D124" s="322" t="s">
        <v>151</v>
      </c>
      <c r="E124" s="322" t="s">
        <v>425</v>
      </c>
      <c r="F124" s="322" t="s">
        <v>272</v>
      </c>
      <c r="G124" s="323">
        <f>G125+G128</f>
        <v>151600</v>
      </c>
      <c r="H124" s="316">
        <f>G124/1000</f>
        <v>151.6</v>
      </c>
      <c r="I124" s="316">
        <f t="shared" si="10"/>
        <v>147.7</v>
      </c>
      <c r="J124" s="317">
        <f>J125+J128</f>
        <v>147700</v>
      </c>
      <c r="K124" s="317">
        <f>K125+K128</f>
        <v>153100</v>
      </c>
      <c r="L124" s="317">
        <f t="shared" si="8"/>
        <v>97.42744063324538</v>
      </c>
    </row>
    <row r="125" spans="1:12" ht="15.75" hidden="1">
      <c r="A125" s="321" t="s">
        <v>232</v>
      </c>
      <c r="B125" s="322" t="s">
        <v>178</v>
      </c>
      <c r="C125" s="322" t="s">
        <v>141</v>
      </c>
      <c r="D125" s="322" t="s">
        <v>151</v>
      </c>
      <c r="E125" s="322" t="s">
        <v>425</v>
      </c>
      <c r="F125" s="322" t="s">
        <v>248</v>
      </c>
      <c r="G125" s="323">
        <f>G126</f>
        <v>116438</v>
      </c>
      <c r="H125" s="316">
        <f>G125/1000</f>
        <v>116.438</v>
      </c>
      <c r="I125" s="316">
        <f t="shared" si="10"/>
        <v>113.44</v>
      </c>
      <c r="J125" s="317">
        <f>J126</f>
        <v>113440</v>
      </c>
      <c r="K125" s="317">
        <f>K126</f>
        <v>117590</v>
      </c>
      <c r="L125" s="317">
        <f t="shared" si="8"/>
        <v>97.42523918308456</v>
      </c>
    </row>
    <row r="126" spans="1:12" ht="15.75" hidden="1">
      <c r="A126" s="321" t="s">
        <v>143</v>
      </c>
      <c r="B126" s="322" t="s">
        <v>178</v>
      </c>
      <c r="C126" s="322" t="s">
        <v>141</v>
      </c>
      <c r="D126" s="322" t="s">
        <v>151</v>
      </c>
      <c r="E126" s="322" t="s">
        <v>425</v>
      </c>
      <c r="F126" s="322" t="s">
        <v>248</v>
      </c>
      <c r="G126" s="323">
        <f>G127</f>
        <v>116438</v>
      </c>
      <c r="H126" s="316">
        <f>G126/1000</f>
        <v>116.438</v>
      </c>
      <c r="I126" s="316">
        <f t="shared" si="10"/>
        <v>113.44</v>
      </c>
      <c r="J126" s="317">
        <f>J127</f>
        <v>113440</v>
      </c>
      <c r="K126" s="317">
        <f>K127</f>
        <v>117590</v>
      </c>
      <c r="L126" s="317">
        <f t="shared" si="8"/>
        <v>97.42523918308456</v>
      </c>
    </row>
    <row r="127" spans="1:12" ht="15.75" hidden="1">
      <c r="A127" s="321" t="s">
        <v>145</v>
      </c>
      <c r="B127" s="322" t="s">
        <v>178</v>
      </c>
      <c r="C127" s="322" t="s">
        <v>141</v>
      </c>
      <c r="D127" s="322" t="s">
        <v>151</v>
      </c>
      <c r="E127" s="322" t="s">
        <v>425</v>
      </c>
      <c r="F127" s="322" t="s">
        <v>248</v>
      </c>
      <c r="G127" s="323">
        <v>116438</v>
      </c>
      <c r="H127" s="316">
        <f>G127/1000</f>
        <v>116.438</v>
      </c>
      <c r="I127" s="316">
        <f t="shared" si="10"/>
        <v>113.44</v>
      </c>
      <c r="J127" s="317">
        <v>113440</v>
      </c>
      <c r="K127" s="317">
        <v>117590</v>
      </c>
      <c r="L127" s="317">
        <f t="shared" si="8"/>
        <v>97.42523918308456</v>
      </c>
    </row>
    <row r="128" spans="1:12" ht="39" hidden="1">
      <c r="A128" s="321" t="s">
        <v>234</v>
      </c>
      <c r="B128" s="322" t="s">
        <v>178</v>
      </c>
      <c r="C128" s="322" t="s">
        <v>141</v>
      </c>
      <c r="D128" s="322" t="s">
        <v>151</v>
      </c>
      <c r="E128" s="322" t="s">
        <v>425</v>
      </c>
      <c r="F128" s="322" t="s">
        <v>235</v>
      </c>
      <c r="G128" s="323">
        <f>G129</f>
        <v>35162</v>
      </c>
      <c r="H128" s="316">
        <f>G128/1000</f>
        <v>35.162</v>
      </c>
      <c r="I128" s="316">
        <f t="shared" si="10"/>
        <v>34.26</v>
      </c>
      <c r="J128" s="317">
        <f>J129</f>
        <v>34260</v>
      </c>
      <c r="K128" s="317">
        <f>K129</f>
        <v>35510</v>
      </c>
      <c r="L128" s="317">
        <f t="shared" si="8"/>
        <v>97.43473067516068</v>
      </c>
    </row>
    <row r="129" spans="1:12" ht="15.75" hidden="1">
      <c r="A129" s="321" t="s">
        <v>143</v>
      </c>
      <c r="B129" s="322" t="s">
        <v>178</v>
      </c>
      <c r="C129" s="322" t="s">
        <v>141</v>
      </c>
      <c r="D129" s="322" t="s">
        <v>151</v>
      </c>
      <c r="E129" s="322" t="s">
        <v>425</v>
      </c>
      <c r="F129" s="322" t="s">
        <v>235</v>
      </c>
      <c r="G129" s="323">
        <f>G130</f>
        <v>35162</v>
      </c>
      <c r="H129" s="316">
        <f>G129/1000</f>
        <v>35.162</v>
      </c>
      <c r="I129" s="316">
        <f t="shared" si="10"/>
        <v>34.26</v>
      </c>
      <c r="J129" s="317">
        <f>J130</f>
        <v>34260</v>
      </c>
      <c r="K129" s="317">
        <f>K130</f>
        <v>35510</v>
      </c>
      <c r="L129" s="317">
        <f t="shared" si="8"/>
        <v>97.43473067516068</v>
      </c>
    </row>
    <row r="130" spans="1:12" ht="15.75" hidden="1">
      <c r="A130" s="321" t="s">
        <v>147</v>
      </c>
      <c r="B130" s="322" t="s">
        <v>178</v>
      </c>
      <c r="C130" s="322" t="s">
        <v>141</v>
      </c>
      <c r="D130" s="322" t="s">
        <v>151</v>
      </c>
      <c r="E130" s="322" t="s">
        <v>425</v>
      </c>
      <c r="F130" s="322" t="s">
        <v>235</v>
      </c>
      <c r="G130" s="323">
        <v>35162</v>
      </c>
      <c r="H130" s="316">
        <f>G130/1000</f>
        <v>35.162</v>
      </c>
      <c r="I130" s="316">
        <f t="shared" si="10"/>
        <v>34.26</v>
      </c>
      <c r="J130" s="317">
        <v>34260</v>
      </c>
      <c r="K130" s="317">
        <v>35510</v>
      </c>
      <c r="L130" s="317">
        <f t="shared" si="8"/>
        <v>97.43473067516068</v>
      </c>
    </row>
    <row r="131" spans="1:12" ht="29.25" customHeight="1" hidden="1">
      <c r="A131" s="321" t="s">
        <v>212</v>
      </c>
      <c r="B131" s="322" t="s">
        <v>178</v>
      </c>
      <c r="C131" s="322" t="s">
        <v>141</v>
      </c>
      <c r="D131" s="322" t="s">
        <v>151</v>
      </c>
      <c r="E131" s="322" t="s">
        <v>425</v>
      </c>
      <c r="F131" s="322" t="s">
        <v>142</v>
      </c>
      <c r="G131" s="323">
        <f>G132</f>
        <v>0</v>
      </c>
      <c r="H131" s="316">
        <f>G131/1000</f>
        <v>0</v>
      </c>
      <c r="I131" s="316">
        <f t="shared" si="10"/>
        <v>0</v>
      </c>
      <c r="J131" s="317">
        <f aca="true" t="shared" si="17" ref="J131:K134">J132</f>
        <v>0</v>
      </c>
      <c r="K131" s="317">
        <f t="shared" si="17"/>
        <v>0</v>
      </c>
      <c r="L131" s="317" t="e">
        <f t="shared" si="8"/>
        <v>#DIV/0!</v>
      </c>
    </row>
    <row r="132" spans="1:12" ht="35.25" customHeight="1" hidden="1">
      <c r="A132" s="321" t="s">
        <v>237</v>
      </c>
      <c r="B132" s="322" t="s">
        <v>178</v>
      </c>
      <c r="C132" s="322" t="s">
        <v>141</v>
      </c>
      <c r="D132" s="322" t="s">
        <v>151</v>
      </c>
      <c r="E132" s="322" t="s">
        <v>425</v>
      </c>
      <c r="F132" s="322" t="s">
        <v>238</v>
      </c>
      <c r="G132" s="323">
        <f>G133</f>
        <v>0</v>
      </c>
      <c r="H132" s="316">
        <f>G132/1000</f>
        <v>0</v>
      </c>
      <c r="I132" s="316">
        <f t="shared" si="10"/>
        <v>0</v>
      </c>
      <c r="J132" s="317">
        <f t="shared" si="17"/>
        <v>0</v>
      </c>
      <c r="K132" s="317">
        <f t="shared" si="17"/>
        <v>0</v>
      </c>
      <c r="L132" s="317" t="e">
        <f t="shared" si="8"/>
        <v>#DIV/0!</v>
      </c>
    </row>
    <row r="133" spans="1:12" ht="26.25" hidden="1">
      <c r="A133" s="321" t="s">
        <v>239</v>
      </c>
      <c r="B133" s="322" t="s">
        <v>178</v>
      </c>
      <c r="C133" s="322" t="s">
        <v>141</v>
      </c>
      <c r="D133" s="322" t="s">
        <v>151</v>
      </c>
      <c r="E133" s="322" t="s">
        <v>425</v>
      </c>
      <c r="F133" s="322" t="s">
        <v>240</v>
      </c>
      <c r="G133" s="323">
        <f>G134</f>
        <v>0</v>
      </c>
      <c r="H133" s="316">
        <f>G133/1000</f>
        <v>0</v>
      </c>
      <c r="I133" s="316">
        <f t="shared" si="10"/>
        <v>0</v>
      </c>
      <c r="J133" s="317">
        <f t="shared" si="17"/>
        <v>0</v>
      </c>
      <c r="K133" s="317">
        <f t="shared" si="17"/>
        <v>0</v>
      </c>
      <c r="L133" s="317" t="e">
        <f t="shared" si="8"/>
        <v>#DIV/0!</v>
      </c>
    </row>
    <row r="134" spans="1:14" ht="15.75" hidden="1">
      <c r="A134" s="321" t="s">
        <v>73</v>
      </c>
      <c r="B134" s="322" t="s">
        <v>178</v>
      </c>
      <c r="C134" s="322" t="s">
        <v>141</v>
      </c>
      <c r="D134" s="322" t="s">
        <v>151</v>
      </c>
      <c r="E134" s="322" t="s">
        <v>425</v>
      </c>
      <c r="F134" s="322" t="s">
        <v>240</v>
      </c>
      <c r="G134" s="323">
        <f>G135</f>
        <v>0</v>
      </c>
      <c r="H134" s="316">
        <f>G134/1000</f>
        <v>0</v>
      </c>
      <c r="I134" s="316">
        <f t="shared" si="10"/>
        <v>0</v>
      </c>
      <c r="J134" s="317">
        <f t="shared" si="17"/>
        <v>0</v>
      </c>
      <c r="K134" s="317">
        <f t="shared" si="17"/>
        <v>0</v>
      </c>
      <c r="L134" s="317" t="e">
        <f t="shared" si="8"/>
        <v>#DIV/0!</v>
      </c>
      <c r="M134" s="125"/>
      <c r="N134" s="125"/>
    </row>
    <row r="135" spans="1:14" ht="15.75" hidden="1">
      <c r="A135" s="321" t="s">
        <v>168</v>
      </c>
      <c r="B135" s="322" t="s">
        <v>178</v>
      </c>
      <c r="C135" s="322" t="s">
        <v>141</v>
      </c>
      <c r="D135" s="322" t="s">
        <v>151</v>
      </c>
      <c r="E135" s="322" t="s">
        <v>425</v>
      </c>
      <c r="F135" s="322" t="s">
        <v>240</v>
      </c>
      <c r="G135" s="323">
        <v>0</v>
      </c>
      <c r="H135" s="316">
        <f>G135/1000</f>
        <v>0</v>
      </c>
      <c r="I135" s="316">
        <f t="shared" si="10"/>
        <v>0</v>
      </c>
      <c r="J135" s="317">
        <v>0</v>
      </c>
      <c r="K135" s="317">
        <v>0</v>
      </c>
      <c r="L135" s="317" t="e">
        <f t="shared" si="8"/>
        <v>#DIV/0!</v>
      </c>
      <c r="M135" s="125"/>
      <c r="N135" s="125"/>
    </row>
    <row r="136" spans="1:14" ht="15.75">
      <c r="A136" s="329" t="s">
        <v>414</v>
      </c>
      <c r="B136" s="322" t="s">
        <v>178</v>
      </c>
      <c r="C136" s="322" t="s">
        <v>141</v>
      </c>
      <c r="D136" s="322" t="s">
        <v>151</v>
      </c>
      <c r="E136" s="322" t="s">
        <v>417</v>
      </c>
      <c r="F136" s="322"/>
      <c r="G136" s="323">
        <f>G137</f>
        <v>10513</v>
      </c>
      <c r="H136" s="316">
        <f>G136/1000</f>
        <v>10.513</v>
      </c>
      <c r="I136" s="316">
        <f t="shared" si="10"/>
        <v>5.37228</v>
      </c>
      <c r="J136" s="327">
        <f>J137</f>
        <v>5372.28</v>
      </c>
      <c r="K136" s="317">
        <v>0</v>
      </c>
      <c r="L136" s="317">
        <f t="shared" si="8"/>
        <v>51.101303148482835</v>
      </c>
      <c r="M136" s="125"/>
      <c r="N136" s="125"/>
    </row>
    <row r="137" spans="1:14" ht="17.25" customHeight="1">
      <c r="A137" s="325" t="s">
        <v>416</v>
      </c>
      <c r="B137" s="322" t="s">
        <v>178</v>
      </c>
      <c r="C137" s="322" t="s">
        <v>141</v>
      </c>
      <c r="D137" s="322" t="s">
        <v>151</v>
      </c>
      <c r="E137" s="322" t="s">
        <v>418</v>
      </c>
      <c r="F137" s="322"/>
      <c r="G137" s="323">
        <f>G138</f>
        <v>10513</v>
      </c>
      <c r="H137" s="316">
        <f>G137/1000</f>
        <v>10.513</v>
      </c>
      <c r="I137" s="316">
        <f t="shared" si="10"/>
        <v>5.37228</v>
      </c>
      <c r="J137" s="317">
        <f>J138</f>
        <v>5372.28</v>
      </c>
      <c r="K137" s="317">
        <v>0</v>
      </c>
      <c r="L137" s="317">
        <f t="shared" si="8"/>
        <v>51.101303148482835</v>
      </c>
      <c r="M137" s="125"/>
      <c r="N137" s="125"/>
    </row>
    <row r="138" spans="1:14" ht="51.75">
      <c r="A138" s="330" t="s">
        <v>133</v>
      </c>
      <c r="B138" s="322" t="s">
        <v>178</v>
      </c>
      <c r="C138" s="322" t="s">
        <v>141</v>
      </c>
      <c r="D138" s="322" t="s">
        <v>151</v>
      </c>
      <c r="E138" s="322" t="s">
        <v>418</v>
      </c>
      <c r="F138" s="322" t="s">
        <v>134</v>
      </c>
      <c r="G138" s="331">
        <f>G139</f>
        <v>10513</v>
      </c>
      <c r="H138" s="316">
        <f>G138/1000</f>
        <v>10.513</v>
      </c>
      <c r="I138" s="316">
        <f t="shared" si="10"/>
        <v>5.37228</v>
      </c>
      <c r="J138" s="317">
        <v>5372.28</v>
      </c>
      <c r="K138" s="317">
        <v>0</v>
      </c>
      <c r="L138" s="317">
        <f t="shared" si="8"/>
        <v>51.101303148482835</v>
      </c>
      <c r="M138" s="125"/>
      <c r="N138" s="125"/>
    </row>
    <row r="139" spans="1:14" ht="26.25" hidden="1">
      <c r="A139" s="329" t="s">
        <v>415</v>
      </c>
      <c r="B139" s="322" t="s">
        <v>178</v>
      </c>
      <c r="C139" s="322" t="s">
        <v>141</v>
      </c>
      <c r="D139" s="322" t="s">
        <v>151</v>
      </c>
      <c r="E139" s="322" t="s">
        <v>418</v>
      </c>
      <c r="F139" s="322" t="s">
        <v>272</v>
      </c>
      <c r="G139" s="331">
        <f>G140+G143</f>
        <v>10513</v>
      </c>
      <c r="H139" s="316">
        <f>G139/1000</f>
        <v>10.513</v>
      </c>
      <c r="I139" s="316">
        <f t="shared" si="10"/>
        <v>0</v>
      </c>
      <c r="J139" s="317">
        <f>J140</f>
        <v>0</v>
      </c>
      <c r="K139" s="317">
        <v>0</v>
      </c>
      <c r="L139" s="317">
        <f t="shared" si="8"/>
        <v>0</v>
      </c>
      <c r="M139" s="125"/>
      <c r="N139" s="125"/>
    </row>
    <row r="140" spans="1:14" ht="15.75" hidden="1">
      <c r="A140" s="325" t="s">
        <v>12</v>
      </c>
      <c r="B140" s="322" t="s">
        <v>178</v>
      </c>
      <c r="C140" s="322" t="s">
        <v>141</v>
      </c>
      <c r="D140" s="322" t="s">
        <v>151</v>
      </c>
      <c r="E140" s="322" t="s">
        <v>418</v>
      </c>
      <c r="F140" s="322" t="s">
        <v>233</v>
      </c>
      <c r="G140" s="331">
        <f>G141</f>
        <v>8072</v>
      </c>
      <c r="H140" s="316">
        <f>G140/1000</f>
        <v>8.072</v>
      </c>
      <c r="I140" s="316">
        <f t="shared" si="10"/>
        <v>0</v>
      </c>
      <c r="J140" s="317">
        <f>J141+J145</f>
        <v>0</v>
      </c>
      <c r="K140" s="317">
        <v>0</v>
      </c>
      <c r="L140" s="317">
        <f t="shared" si="8"/>
        <v>0</v>
      </c>
      <c r="M140" s="125"/>
      <c r="N140" s="125"/>
    </row>
    <row r="141" spans="1:14" ht="26.25" hidden="1">
      <c r="A141" s="329" t="s">
        <v>415</v>
      </c>
      <c r="B141" s="322" t="s">
        <v>178</v>
      </c>
      <c r="C141" s="322" t="s">
        <v>141</v>
      </c>
      <c r="D141" s="322" t="s">
        <v>151</v>
      </c>
      <c r="E141" s="322" t="s">
        <v>418</v>
      </c>
      <c r="F141" s="322" t="s">
        <v>233</v>
      </c>
      <c r="G141" s="331">
        <f>G142</f>
        <v>8072</v>
      </c>
      <c r="H141" s="316">
        <f>G141/1000</f>
        <v>8.072</v>
      </c>
      <c r="I141" s="326">
        <f t="shared" si="10"/>
        <v>0</v>
      </c>
      <c r="J141" s="317">
        <f>J142</f>
        <v>0</v>
      </c>
      <c r="K141" s="317">
        <v>0</v>
      </c>
      <c r="L141" s="317">
        <f t="shared" si="8"/>
        <v>0</v>
      </c>
      <c r="M141" s="125"/>
      <c r="N141" s="125"/>
    </row>
    <row r="142" spans="1:14" ht="26.25" hidden="1">
      <c r="A142" s="325" t="s">
        <v>416</v>
      </c>
      <c r="B142" s="322" t="s">
        <v>178</v>
      </c>
      <c r="C142" s="322" t="s">
        <v>141</v>
      </c>
      <c r="D142" s="322" t="s">
        <v>151</v>
      </c>
      <c r="E142" s="322" t="s">
        <v>418</v>
      </c>
      <c r="F142" s="322" t="s">
        <v>233</v>
      </c>
      <c r="G142" s="331">
        <v>8072</v>
      </c>
      <c r="H142" s="316">
        <f>G142/1000</f>
        <v>8.072</v>
      </c>
      <c r="I142" s="326">
        <f t="shared" si="10"/>
        <v>0</v>
      </c>
      <c r="J142" s="317"/>
      <c r="K142" s="317">
        <v>0</v>
      </c>
      <c r="L142" s="317">
        <f t="shared" si="8"/>
        <v>0</v>
      </c>
      <c r="M142" s="125"/>
      <c r="N142" s="125"/>
    </row>
    <row r="143" spans="1:14" ht="39" hidden="1">
      <c r="A143" s="321" t="s">
        <v>234</v>
      </c>
      <c r="B143" s="322" t="s">
        <v>178</v>
      </c>
      <c r="C143" s="322" t="s">
        <v>141</v>
      </c>
      <c r="D143" s="322" t="s">
        <v>151</v>
      </c>
      <c r="E143" s="322" t="s">
        <v>418</v>
      </c>
      <c r="F143" s="322" t="s">
        <v>236</v>
      </c>
      <c r="G143" s="331">
        <f>G144</f>
        <v>2441</v>
      </c>
      <c r="H143" s="316">
        <f>G143/1000</f>
        <v>2.441</v>
      </c>
      <c r="I143" s="326">
        <f t="shared" si="10"/>
        <v>0</v>
      </c>
      <c r="J143" s="317">
        <f>J144</f>
        <v>0</v>
      </c>
      <c r="K143" s="317">
        <f>K144</f>
        <v>0</v>
      </c>
      <c r="L143" s="317">
        <f t="shared" si="8"/>
        <v>0</v>
      </c>
      <c r="M143" s="125"/>
      <c r="N143" s="125"/>
    </row>
    <row r="144" spans="1:14" ht="15.75" hidden="1">
      <c r="A144" s="321" t="s">
        <v>143</v>
      </c>
      <c r="B144" s="322" t="s">
        <v>178</v>
      </c>
      <c r="C144" s="322" t="s">
        <v>141</v>
      </c>
      <c r="D144" s="322" t="s">
        <v>151</v>
      </c>
      <c r="E144" s="322" t="s">
        <v>418</v>
      </c>
      <c r="F144" s="322" t="s">
        <v>236</v>
      </c>
      <c r="G144" s="331">
        <f>G145</f>
        <v>2441</v>
      </c>
      <c r="H144" s="316">
        <f>G144/1000</f>
        <v>2.441</v>
      </c>
      <c r="I144" s="326">
        <v>0</v>
      </c>
      <c r="J144" s="317">
        <v>0</v>
      </c>
      <c r="K144" s="317">
        <v>0</v>
      </c>
      <c r="L144" s="317">
        <f t="shared" si="8"/>
        <v>0</v>
      </c>
      <c r="M144" s="125"/>
      <c r="N144" s="125"/>
    </row>
    <row r="145" spans="1:14" ht="15.75" hidden="1">
      <c r="A145" s="321" t="s">
        <v>147</v>
      </c>
      <c r="B145" s="322" t="s">
        <v>178</v>
      </c>
      <c r="C145" s="322" t="s">
        <v>141</v>
      </c>
      <c r="D145" s="322" t="s">
        <v>151</v>
      </c>
      <c r="E145" s="322" t="s">
        <v>418</v>
      </c>
      <c r="F145" s="322" t="s">
        <v>236</v>
      </c>
      <c r="G145" s="331">
        <v>2441</v>
      </c>
      <c r="H145" s="316">
        <f>G145/1000</f>
        <v>2.441</v>
      </c>
      <c r="I145" s="326"/>
      <c r="J145" s="317"/>
      <c r="K145" s="317"/>
      <c r="L145" s="317">
        <f aca="true" t="shared" si="18" ref="L145:L208">I145/H145*100</f>
        <v>0</v>
      </c>
      <c r="M145" s="125"/>
      <c r="N145" s="125"/>
    </row>
    <row r="146" spans="1:14" ht="26.25" customHeight="1">
      <c r="A146" s="310" t="s">
        <v>10</v>
      </c>
      <c r="B146" s="344">
        <v>950</v>
      </c>
      <c r="C146" s="345">
        <v>3</v>
      </c>
      <c r="D146" s="345">
        <v>0</v>
      </c>
      <c r="E146" s="346" t="s">
        <v>11</v>
      </c>
      <c r="F146" s="347" t="s">
        <v>11</v>
      </c>
      <c r="G146" s="320">
        <f>G147</f>
        <v>488000</v>
      </c>
      <c r="H146" s="326">
        <f>G146/1000</f>
        <v>488</v>
      </c>
      <c r="I146" s="326">
        <f>J146/1000</f>
        <v>478.7</v>
      </c>
      <c r="J146" s="327">
        <f>J147</f>
        <v>478700</v>
      </c>
      <c r="K146" s="327">
        <f>K148</f>
        <v>0</v>
      </c>
      <c r="L146" s="327">
        <f t="shared" si="18"/>
        <v>98.09426229508198</v>
      </c>
      <c r="M146" s="125"/>
      <c r="N146" s="125"/>
    </row>
    <row r="147" spans="1:14" ht="26.25" customHeight="1">
      <c r="A147" s="110" t="s">
        <v>179</v>
      </c>
      <c r="B147" s="344"/>
      <c r="C147" s="345">
        <v>3</v>
      </c>
      <c r="D147" s="345">
        <v>14</v>
      </c>
      <c r="E147" s="346"/>
      <c r="F147" s="347"/>
      <c r="G147" s="320">
        <f>G148+G157</f>
        <v>488000</v>
      </c>
      <c r="H147" s="326">
        <f>H148+H157</f>
        <v>488</v>
      </c>
      <c r="I147" s="326">
        <f>I148+I157</f>
        <v>478.7</v>
      </c>
      <c r="J147" s="327">
        <f>J148+J157</f>
        <v>478700</v>
      </c>
      <c r="K147" s="327"/>
      <c r="L147" s="327">
        <f t="shared" si="18"/>
        <v>98.09426229508198</v>
      </c>
      <c r="M147" s="125"/>
      <c r="N147" s="125"/>
    </row>
    <row r="148" spans="1:14" ht="28.5" customHeight="1">
      <c r="A148" s="336" t="s">
        <v>482</v>
      </c>
      <c r="B148" s="348">
        <v>950</v>
      </c>
      <c r="C148" s="349">
        <v>3</v>
      </c>
      <c r="D148" s="349">
        <v>14</v>
      </c>
      <c r="E148" s="350">
        <v>2400000000</v>
      </c>
      <c r="F148" s="351" t="s">
        <v>11</v>
      </c>
      <c r="G148" s="323">
        <f>G150</f>
        <v>50000</v>
      </c>
      <c r="H148" s="316">
        <f>G148/1000</f>
        <v>50</v>
      </c>
      <c r="I148" s="316">
        <f t="shared" si="10"/>
        <v>50</v>
      </c>
      <c r="J148" s="317">
        <f>J150</f>
        <v>50000</v>
      </c>
      <c r="K148" s="327">
        <f>K157</f>
        <v>0</v>
      </c>
      <c r="L148" s="317">
        <f t="shared" si="18"/>
        <v>100</v>
      </c>
      <c r="M148" s="125"/>
      <c r="N148" s="125"/>
    </row>
    <row r="149" spans="1:14" ht="28.5" customHeight="1">
      <c r="A149" s="336" t="s">
        <v>483</v>
      </c>
      <c r="B149" s="348"/>
      <c r="C149" s="352" t="s">
        <v>151</v>
      </c>
      <c r="D149" s="350">
        <v>14</v>
      </c>
      <c r="E149" s="350">
        <v>2400100000</v>
      </c>
      <c r="F149" s="351"/>
      <c r="G149" s="323">
        <f aca="true" t="shared" si="19" ref="G149:G155">G150</f>
        <v>50000</v>
      </c>
      <c r="H149" s="316">
        <f>G149/1000</f>
        <v>50</v>
      </c>
      <c r="I149" s="326">
        <v>50</v>
      </c>
      <c r="J149" s="317">
        <f aca="true" t="shared" si="20" ref="J149:J155">J150</f>
        <v>50000</v>
      </c>
      <c r="K149" s="327"/>
      <c r="L149" s="317">
        <f t="shared" si="18"/>
        <v>100</v>
      </c>
      <c r="M149" s="125"/>
      <c r="N149" s="125"/>
    </row>
    <row r="150" spans="1:14" ht="28.5" customHeight="1">
      <c r="A150" s="336" t="s">
        <v>484</v>
      </c>
      <c r="B150" s="348"/>
      <c r="C150" s="349">
        <v>3</v>
      </c>
      <c r="D150" s="349">
        <v>14</v>
      </c>
      <c r="E150" s="353">
        <v>2400110610</v>
      </c>
      <c r="F150" s="351"/>
      <c r="G150" s="323">
        <f t="shared" si="19"/>
        <v>50000</v>
      </c>
      <c r="H150" s="316">
        <f>G150/1000</f>
        <v>50</v>
      </c>
      <c r="I150" s="326">
        <v>50</v>
      </c>
      <c r="J150" s="317">
        <f t="shared" si="20"/>
        <v>50000</v>
      </c>
      <c r="K150" s="327"/>
      <c r="L150" s="317">
        <f t="shared" si="18"/>
        <v>100</v>
      </c>
      <c r="M150" s="125"/>
      <c r="N150" s="125"/>
    </row>
    <row r="151" spans="1:14" ht="16.5" customHeight="1">
      <c r="A151" s="336" t="s">
        <v>135</v>
      </c>
      <c r="B151" s="348"/>
      <c r="C151" s="349">
        <v>3</v>
      </c>
      <c r="D151" s="349">
        <v>14</v>
      </c>
      <c r="E151" s="353">
        <v>2400110610</v>
      </c>
      <c r="F151" s="351">
        <v>800</v>
      </c>
      <c r="G151" s="323">
        <f t="shared" si="19"/>
        <v>50000</v>
      </c>
      <c r="H151" s="316">
        <f>G151/1000</f>
        <v>50</v>
      </c>
      <c r="I151" s="326">
        <v>50</v>
      </c>
      <c r="J151" s="317">
        <f t="shared" si="20"/>
        <v>50000</v>
      </c>
      <c r="K151" s="327"/>
      <c r="L151" s="317">
        <f t="shared" si="18"/>
        <v>100</v>
      </c>
      <c r="M151" s="125"/>
      <c r="N151" s="125"/>
    </row>
    <row r="152" spans="1:14" ht="17.25" customHeight="1" hidden="1">
      <c r="A152" s="321" t="s">
        <v>241</v>
      </c>
      <c r="B152" s="348"/>
      <c r="C152" s="349">
        <v>3</v>
      </c>
      <c r="D152" s="349">
        <v>14</v>
      </c>
      <c r="E152" s="353">
        <v>2400110610</v>
      </c>
      <c r="F152" s="351">
        <v>850</v>
      </c>
      <c r="G152" s="323">
        <f t="shared" si="19"/>
        <v>50000</v>
      </c>
      <c r="H152" s="316">
        <f>G152/1000</f>
        <v>50</v>
      </c>
      <c r="I152" s="326"/>
      <c r="J152" s="317">
        <f t="shared" si="20"/>
        <v>50000</v>
      </c>
      <c r="K152" s="327"/>
      <c r="L152" s="317">
        <f t="shared" si="18"/>
        <v>0</v>
      </c>
      <c r="M152" s="125"/>
      <c r="N152" s="125"/>
    </row>
    <row r="153" spans="1:14" ht="19.5" customHeight="1" hidden="1">
      <c r="A153" s="321" t="s">
        <v>246</v>
      </c>
      <c r="B153" s="348"/>
      <c r="C153" s="349">
        <v>3</v>
      </c>
      <c r="D153" s="349">
        <v>14</v>
      </c>
      <c r="E153" s="353">
        <v>2400110610</v>
      </c>
      <c r="F153" s="339">
        <v>853</v>
      </c>
      <c r="G153" s="323">
        <f t="shared" si="19"/>
        <v>50000</v>
      </c>
      <c r="H153" s="316">
        <f>G153/1000</f>
        <v>50</v>
      </c>
      <c r="I153" s="326"/>
      <c r="J153" s="317">
        <f t="shared" si="20"/>
        <v>50000</v>
      </c>
      <c r="K153" s="327"/>
      <c r="L153" s="317">
        <f t="shared" si="18"/>
        <v>0</v>
      </c>
      <c r="M153" s="125"/>
      <c r="N153" s="125"/>
    </row>
    <row r="154" spans="1:14" ht="13.5" customHeight="1" hidden="1">
      <c r="A154" s="336" t="s">
        <v>71</v>
      </c>
      <c r="B154" s="348"/>
      <c r="C154" s="349">
        <v>3</v>
      </c>
      <c r="D154" s="349">
        <v>14</v>
      </c>
      <c r="E154" s="353">
        <v>2400110610</v>
      </c>
      <c r="F154" s="339">
        <v>853</v>
      </c>
      <c r="G154" s="323">
        <f t="shared" si="19"/>
        <v>50000</v>
      </c>
      <c r="H154" s="316">
        <f>G154/1000</f>
        <v>50</v>
      </c>
      <c r="I154" s="326"/>
      <c r="J154" s="317">
        <f t="shared" si="20"/>
        <v>50000</v>
      </c>
      <c r="K154" s="327"/>
      <c r="L154" s="317">
        <f t="shared" si="18"/>
        <v>0</v>
      </c>
      <c r="M154" s="125"/>
      <c r="N154" s="125"/>
    </row>
    <row r="155" spans="1:14" ht="16.5" customHeight="1" hidden="1">
      <c r="A155" s="321" t="s">
        <v>163</v>
      </c>
      <c r="B155" s="348"/>
      <c r="C155" s="349">
        <v>3</v>
      </c>
      <c r="D155" s="349">
        <v>14</v>
      </c>
      <c r="E155" s="353">
        <v>2400110610</v>
      </c>
      <c r="F155" s="339">
        <v>853</v>
      </c>
      <c r="G155" s="323">
        <f t="shared" si="19"/>
        <v>50000</v>
      </c>
      <c r="H155" s="316">
        <f>G155/1000</f>
        <v>50</v>
      </c>
      <c r="I155" s="326"/>
      <c r="J155" s="317">
        <f t="shared" si="20"/>
        <v>50000</v>
      </c>
      <c r="K155" s="327"/>
      <c r="L155" s="317">
        <f t="shared" si="18"/>
        <v>0</v>
      </c>
      <c r="M155" s="125"/>
      <c r="N155" s="125"/>
    </row>
    <row r="156" spans="1:14" ht="13.5" customHeight="1" hidden="1">
      <c r="A156" s="321" t="s">
        <v>399</v>
      </c>
      <c r="B156" s="348"/>
      <c r="C156" s="349">
        <v>3</v>
      </c>
      <c r="D156" s="349">
        <v>14</v>
      </c>
      <c r="E156" s="353">
        <v>2400110610</v>
      </c>
      <c r="F156" s="339">
        <v>853</v>
      </c>
      <c r="G156" s="323">
        <v>50000</v>
      </c>
      <c r="H156" s="316">
        <f>G156/1000</f>
        <v>50</v>
      </c>
      <c r="I156" s="326"/>
      <c r="J156" s="317">
        <v>50000</v>
      </c>
      <c r="K156" s="327"/>
      <c r="L156" s="317">
        <f t="shared" si="18"/>
        <v>0</v>
      </c>
      <c r="M156" s="125"/>
      <c r="N156" s="125"/>
    </row>
    <row r="157" spans="1:14" s="129" customFormat="1" ht="62.25" customHeight="1">
      <c r="A157" s="336" t="s">
        <v>329</v>
      </c>
      <c r="B157" s="348">
        <v>950</v>
      </c>
      <c r="C157" s="349">
        <v>3</v>
      </c>
      <c r="D157" s="349">
        <v>14</v>
      </c>
      <c r="E157" s="353">
        <v>8600000000</v>
      </c>
      <c r="F157" s="351" t="s">
        <v>11</v>
      </c>
      <c r="G157" s="355">
        <f>G158</f>
        <v>438000</v>
      </c>
      <c r="H157" s="356">
        <f>G157/1000</f>
        <v>438</v>
      </c>
      <c r="I157" s="316">
        <f t="shared" si="10"/>
        <v>428.7</v>
      </c>
      <c r="J157" s="357">
        <f>J158</f>
        <v>428700</v>
      </c>
      <c r="K157" s="357">
        <f>K158+K179</f>
        <v>0</v>
      </c>
      <c r="L157" s="317">
        <f t="shared" si="18"/>
        <v>97.87671232876713</v>
      </c>
      <c r="M157" s="128"/>
      <c r="N157" s="128"/>
    </row>
    <row r="158" spans="1:14" s="129" customFormat="1" ht="12.75" customHeight="1">
      <c r="A158" s="336" t="s">
        <v>318</v>
      </c>
      <c r="B158" s="348">
        <v>950</v>
      </c>
      <c r="C158" s="349">
        <v>3</v>
      </c>
      <c r="D158" s="349">
        <v>14</v>
      </c>
      <c r="E158" s="353">
        <v>8600100000</v>
      </c>
      <c r="F158" s="351" t="s">
        <v>11</v>
      </c>
      <c r="G158" s="355">
        <f>G159+G179+G173+G186</f>
        <v>438000</v>
      </c>
      <c r="H158" s="356">
        <f>G158/1000</f>
        <v>438</v>
      </c>
      <c r="I158" s="316">
        <f t="shared" si="10"/>
        <v>428.7</v>
      </c>
      <c r="J158" s="357">
        <f>J159+J179+J173+J186</f>
        <v>428700</v>
      </c>
      <c r="K158" s="357">
        <f>K159+K166</f>
        <v>0</v>
      </c>
      <c r="L158" s="317">
        <f t="shared" si="18"/>
        <v>97.87671232876713</v>
      </c>
      <c r="M158" s="128"/>
      <c r="N158" s="128"/>
    </row>
    <row r="159" spans="1:14" ht="38.25" customHeight="1">
      <c r="A159" s="110" t="s">
        <v>319</v>
      </c>
      <c r="B159" s="348">
        <v>950</v>
      </c>
      <c r="C159" s="349">
        <v>3</v>
      </c>
      <c r="D159" s="349">
        <v>14</v>
      </c>
      <c r="E159" s="353">
        <v>8600107001</v>
      </c>
      <c r="F159" s="351" t="s">
        <v>11</v>
      </c>
      <c r="G159" s="323">
        <f>G160</f>
        <v>5000</v>
      </c>
      <c r="H159" s="316">
        <f>G159/1000</f>
        <v>5</v>
      </c>
      <c r="I159" s="316">
        <f t="shared" si="10"/>
        <v>0</v>
      </c>
      <c r="J159" s="317">
        <f>J160</f>
        <v>0</v>
      </c>
      <c r="K159" s="317">
        <f>K160</f>
        <v>0</v>
      </c>
      <c r="L159" s="317">
        <f t="shared" si="18"/>
        <v>0</v>
      </c>
      <c r="M159" s="125"/>
      <c r="N159" s="125"/>
    </row>
    <row r="160" spans="1:14" ht="24" customHeight="1">
      <c r="A160" s="336" t="s">
        <v>212</v>
      </c>
      <c r="B160" s="348">
        <v>950</v>
      </c>
      <c r="C160" s="349">
        <v>3</v>
      </c>
      <c r="D160" s="349">
        <v>14</v>
      </c>
      <c r="E160" s="353">
        <v>8600107001</v>
      </c>
      <c r="F160" s="351" t="s">
        <v>142</v>
      </c>
      <c r="G160" s="323">
        <f>G161</f>
        <v>5000</v>
      </c>
      <c r="H160" s="316">
        <f>G160/1000</f>
        <v>5</v>
      </c>
      <c r="I160" s="316">
        <f t="shared" si="10"/>
        <v>0</v>
      </c>
      <c r="J160" s="317">
        <v>0</v>
      </c>
      <c r="K160" s="317">
        <f>K161</f>
        <v>0</v>
      </c>
      <c r="L160" s="317">
        <f t="shared" si="18"/>
        <v>0</v>
      </c>
      <c r="M160" s="125"/>
      <c r="N160" s="125"/>
    </row>
    <row r="161" spans="1:14" ht="26.25" customHeight="1" hidden="1">
      <c r="A161" s="321" t="s">
        <v>237</v>
      </c>
      <c r="B161" s="348">
        <v>950</v>
      </c>
      <c r="C161" s="349">
        <v>3</v>
      </c>
      <c r="D161" s="349">
        <v>14</v>
      </c>
      <c r="E161" s="353">
        <v>8600107001</v>
      </c>
      <c r="F161" s="322" t="s">
        <v>238</v>
      </c>
      <c r="G161" s="323">
        <f>G162</f>
        <v>5000</v>
      </c>
      <c r="H161" s="316">
        <f>G161/1000</f>
        <v>5</v>
      </c>
      <c r="I161" s="316">
        <f t="shared" si="10"/>
        <v>5</v>
      </c>
      <c r="J161" s="317">
        <f>J162</f>
        <v>5000</v>
      </c>
      <c r="K161" s="317">
        <f>K162</f>
        <v>0</v>
      </c>
      <c r="L161" s="317">
        <f t="shared" si="18"/>
        <v>100</v>
      </c>
      <c r="M161" s="125"/>
      <c r="N161" s="125"/>
    </row>
    <row r="162" spans="1:14" ht="24" customHeight="1" hidden="1">
      <c r="A162" s="321" t="s">
        <v>239</v>
      </c>
      <c r="B162" s="348">
        <v>950</v>
      </c>
      <c r="C162" s="349">
        <v>3</v>
      </c>
      <c r="D162" s="349">
        <v>14</v>
      </c>
      <c r="E162" s="353">
        <v>8600107001</v>
      </c>
      <c r="F162" s="322" t="s">
        <v>240</v>
      </c>
      <c r="G162" s="323">
        <f>G163</f>
        <v>5000</v>
      </c>
      <c r="H162" s="316">
        <f>G162/1000</f>
        <v>5</v>
      </c>
      <c r="I162" s="316">
        <f t="shared" si="10"/>
        <v>5</v>
      </c>
      <c r="J162" s="317">
        <f>J163</f>
        <v>5000</v>
      </c>
      <c r="K162" s="317">
        <f>K163</f>
        <v>0</v>
      </c>
      <c r="L162" s="317">
        <f t="shared" si="18"/>
        <v>100</v>
      </c>
      <c r="M162" s="125"/>
      <c r="N162" s="125"/>
    </row>
    <row r="163" spans="1:14" ht="19.5" customHeight="1" hidden="1">
      <c r="A163" s="321" t="s">
        <v>73</v>
      </c>
      <c r="B163" s="348">
        <v>950</v>
      </c>
      <c r="C163" s="349">
        <v>3</v>
      </c>
      <c r="D163" s="349">
        <v>14</v>
      </c>
      <c r="E163" s="353">
        <v>8600107001</v>
      </c>
      <c r="F163" s="322" t="s">
        <v>240</v>
      </c>
      <c r="G163" s="323">
        <f>+G164</f>
        <v>5000</v>
      </c>
      <c r="H163" s="316">
        <f>G163/1000</f>
        <v>5</v>
      </c>
      <c r="I163" s="316">
        <f t="shared" si="10"/>
        <v>5</v>
      </c>
      <c r="J163" s="317">
        <f>+J164</f>
        <v>5000</v>
      </c>
      <c r="K163" s="317">
        <v>0</v>
      </c>
      <c r="L163" s="317">
        <f t="shared" si="18"/>
        <v>100</v>
      </c>
      <c r="M163" s="125"/>
      <c r="N163" s="125"/>
    </row>
    <row r="164" spans="1:14" ht="15.75" hidden="1">
      <c r="A164" s="321" t="s">
        <v>168</v>
      </c>
      <c r="B164" s="348">
        <v>950</v>
      </c>
      <c r="C164" s="349">
        <v>3</v>
      </c>
      <c r="D164" s="349">
        <v>14</v>
      </c>
      <c r="E164" s="353">
        <v>8600107001</v>
      </c>
      <c r="F164" s="322" t="s">
        <v>240</v>
      </c>
      <c r="G164" s="358">
        <f>G165</f>
        <v>5000</v>
      </c>
      <c r="H164" s="316">
        <f>G164/1000</f>
        <v>5</v>
      </c>
      <c r="I164" s="316">
        <f t="shared" si="10"/>
        <v>5</v>
      </c>
      <c r="J164" s="316">
        <f>J165</f>
        <v>5000</v>
      </c>
      <c r="K164" s="317">
        <v>0</v>
      </c>
      <c r="L164" s="317">
        <f t="shared" si="18"/>
        <v>100</v>
      </c>
      <c r="M164" s="125"/>
      <c r="N164" s="125"/>
    </row>
    <row r="165" spans="1:14" ht="15.75" hidden="1">
      <c r="A165" s="328" t="s">
        <v>316</v>
      </c>
      <c r="B165" s="348">
        <v>950</v>
      </c>
      <c r="C165" s="349">
        <v>3</v>
      </c>
      <c r="D165" s="349">
        <v>14</v>
      </c>
      <c r="E165" s="353">
        <v>8600107001</v>
      </c>
      <c r="F165" s="322" t="s">
        <v>240</v>
      </c>
      <c r="G165" s="358">
        <v>5000</v>
      </c>
      <c r="H165" s="316">
        <f>G165/1000</f>
        <v>5</v>
      </c>
      <c r="I165" s="316">
        <f t="shared" si="10"/>
        <v>5</v>
      </c>
      <c r="J165" s="316">
        <v>5000</v>
      </c>
      <c r="K165" s="317">
        <v>0</v>
      </c>
      <c r="L165" s="317">
        <f t="shared" si="18"/>
        <v>100</v>
      </c>
      <c r="M165" s="125"/>
      <c r="N165" s="125"/>
    </row>
    <row r="166" spans="1:14" ht="26.25" hidden="1">
      <c r="A166" s="110" t="s">
        <v>341</v>
      </c>
      <c r="B166" s="348">
        <v>950</v>
      </c>
      <c r="C166" s="349">
        <v>3</v>
      </c>
      <c r="D166" s="349">
        <v>14</v>
      </c>
      <c r="E166" s="353">
        <v>8600107004</v>
      </c>
      <c r="F166" s="351"/>
      <c r="G166" s="358">
        <f aca="true" t="shared" si="21" ref="G166:G171">G167</f>
        <v>0</v>
      </c>
      <c r="H166" s="316">
        <f>G166/1000</f>
        <v>0</v>
      </c>
      <c r="I166" s="316">
        <f t="shared" si="10"/>
        <v>0</v>
      </c>
      <c r="J166" s="316">
        <f aca="true" t="shared" si="22" ref="J166:J171">J167</f>
        <v>0</v>
      </c>
      <c r="K166" s="317">
        <v>0</v>
      </c>
      <c r="L166" s="317" t="e">
        <f t="shared" si="18"/>
        <v>#DIV/0!</v>
      </c>
      <c r="M166" s="125"/>
      <c r="N166" s="125"/>
    </row>
    <row r="167" spans="1:14" ht="26.25" hidden="1">
      <c r="A167" s="336" t="s">
        <v>212</v>
      </c>
      <c r="B167" s="348">
        <v>950</v>
      </c>
      <c r="C167" s="349">
        <v>3</v>
      </c>
      <c r="D167" s="349">
        <v>14</v>
      </c>
      <c r="E167" s="353">
        <v>8600107004</v>
      </c>
      <c r="F167" s="351" t="s">
        <v>142</v>
      </c>
      <c r="G167" s="358">
        <f t="shared" si="21"/>
        <v>0</v>
      </c>
      <c r="H167" s="316">
        <f>G167/1000</f>
        <v>0</v>
      </c>
      <c r="I167" s="316">
        <f t="shared" si="10"/>
        <v>0</v>
      </c>
      <c r="J167" s="316">
        <f t="shared" si="22"/>
        <v>0</v>
      </c>
      <c r="K167" s="317">
        <v>0</v>
      </c>
      <c r="L167" s="317" t="e">
        <f t="shared" si="18"/>
        <v>#DIV/0!</v>
      </c>
      <c r="M167" s="125"/>
      <c r="N167" s="110"/>
    </row>
    <row r="168" spans="1:14" ht="26.25" hidden="1">
      <c r="A168" s="321" t="s">
        <v>237</v>
      </c>
      <c r="B168" s="348">
        <v>950</v>
      </c>
      <c r="C168" s="349">
        <v>3</v>
      </c>
      <c r="D168" s="349">
        <v>14</v>
      </c>
      <c r="E168" s="353">
        <v>8600107004</v>
      </c>
      <c r="F168" s="322" t="s">
        <v>238</v>
      </c>
      <c r="G168" s="358">
        <f t="shared" si="21"/>
        <v>0</v>
      </c>
      <c r="H168" s="316">
        <f>G168/1000</f>
        <v>0</v>
      </c>
      <c r="I168" s="316">
        <f aca="true" t="shared" si="23" ref="I168:I191">J168/1000</f>
        <v>0</v>
      </c>
      <c r="J168" s="316">
        <f t="shared" si="22"/>
        <v>0</v>
      </c>
      <c r="K168" s="317">
        <v>0</v>
      </c>
      <c r="L168" s="317" t="e">
        <f t="shared" si="18"/>
        <v>#DIV/0!</v>
      </c>
      <c r="M168" s="125"/>
      <c r="N168" s="125"/>
    </row>
    <row r="169" spans="1:14" ht="26.25" hidden="1">
      <c r="A169" s="321" t="s">
        <v>239</v>
      </c>
      <c r="B169" s="348">
        <v>950</v>
      </c>
      <c r="C169" s="349">
        <v>3</v>
      </c>
      <c r="D169" s="349">
        <v>14</v>
      </c>
      <c r="E169" s="353">
        <v>8600107004</v>
      </c>
      <c r="F169" s="322" t="s">
        <v>240</v>
      </c>
      <c r="G169" s="358">
        <f t="shared" si="21"/>
        <v>0</v>
      </c>
      <c r="H169" s="316">
        <f>G169/1000</f>
        <v>0</v>
      </c>
      <c r="I169" s="316">
        <f t="shared" si="23"/>
        <v>0</v>
      </c>
      <c r="J169" s="316">
        <f t="shared" si="22"/>
        <v>0</v>
      </c>
      <c r="K169" s="317">
        <v>0</v>
      </c>
      <c r="L169" s="317" t="e">
        <f t="shared" si="18"/>
        <v>#DIV/0!</v>
      </c>
      <c r="M169" s="125"/>
      <c r="N169" s="125"/>
    </row>
    <row r="170" spans="1:14" ht="15.75" hidden="1">
      <c r="A170" s="321" t="s">
        <v>73</v>
      </c>
      <c r="B170" s="348">
        <v>950</v>
      </c>
      <c r="C170" s="349">
        <v>3</v>
      </c>
      <c r="D170" s="349">
        <v>14</v>
      </c>
      <c r="E170" s="353">
        <v>8600107004</v>
      </c>
      <c r="F170" s="322" t="s">
        <v>240</v>
      </c>
      <c r="G170" s="358">
        <f t="shared" si="21"/>
        <v>0</v>
      </c>
      <c r="H170" s="316">
        <f>G170/1000</f>
        <v>0</v>
      </c>
      <c r="I170" s="316">
        <f t="shared" si="23"/>
        <v>0</v>
      </c>
      <c r="J170" s="316">
        <f t="shared" si="22"/>
        <v>0</v>
      </c>
      <c r="K170" s="317">
        <v>0</v>
      </c>
      <c r="L170" s="317" t="e">
        <f t="shared" si="18"/>
        <v>#DIV/0!</v>
      </c>
      <c r="M170" s="125"/>
      <c r="N170" s="125"/>
    </row>
    <row r="171" spans="1:14" ht="15.75" hidden="1">
      <c r="A171" s="321" t="s">
        <v>168</v>
      </c>
      <c r="B171" s="348">
        <v>950</v>
      </c>
      <c r="C171" s="349">
        <v>3</v>
      </c>
      <c r="D171" s="349">
        <v>14</v>
      </c>
      <c r="E171" s="353">
        <v>8600107004</v>
      </c>
      <c r="F171" s="322" t="s">
        <v>240</v>
      </c>
      <c r="G171" s="358">
        <f t="shared" si="21"/>
        <v>0</v>
      </c>
      <c r="H171" s="316">
        <f>G171/1000</f>
        <v>0</v>
      </c>
      <c r="I171" s="316">
        <f t="shared" si="23"/>
        <v>0</v>
      </c>
      <c r="J171" s="316">
        <f t="shared" si="22"/>
        <v>0</v>
      </c>
      <c r="K171" s="317">
        <v>0</v>
      </c>
      <c r="L171" s="317" t="e">
        <f t="shared" si="18"/>
        <v>#DIV/0!</v>
      </c>
      <c r="M171" s="125"/>
      <c r="N171" s="125"/>
    </row>
    <row r="172" spans="1:14" ht="15.75" hidden="1">
      <c r="A172" s="328" t="s">
        <v>316</v>
      </c>
      <c r="B172" s="348">
        <v>950</v>
      </c>
      <c r="C172" s="349">
        <v>3</v>
      </c>
      <c r="D172" s="349">
        <v>14</v>
      </c>
      <c r="E172" s="353">
        <v>8600107004</v>
      </c>
      <c r="F172" s="322" t="s">
        <v>240</v>
      </c>
      <c r="G172" s="358">
        <v>0</v>
      </c>
      <c r="H172" s="316">
        <v>0</v>
      </c>
      <c r="I172" s="316">
        <f t="shared" si="23"/>
        <v>0</v>
      </c>
      <c r="J172" s="316">
        <v>0</v>
      </c>
      <c r="K172" s="317">
        <v>0</v>
      </c>
      <c r="L172" s="317" t="e">
        <f t="shared" si="18"/>
        <v>#DIV/0!</v>
      </c>
      <c r="M172" s="125"/>
      <c r="N172" s="125"/>
    </row>
    <row r="173" spans="1:14" ht="39">
      <c r="A173" s="328" t="s">
        <v>342</v>
      </c>
      <c r="B173" s="348">
        <v>950</v>
      </c>
      <c r="C173" s="349">
        <v>3</v>
      </c>
      <c r="D173" s="349">
        <v>14</v>
      </c>
      <c r="E173" s="353">
        <v>8600107005</v>
      </c>
      <c r="F173" s="322"/>
      <c r="G173" s="358">
        <f>G174</f>
        <v>3000</v>
      </c>
      <c r="H173" s="316">
        <f>G173/1000</f>
        <v>3</v>
      </c>
      <c r="I173" s="316">
        <f t="shared" si="23"/>
        <v>0</v>
      </c>
      <c r="J173" s="316">
        <f>J174</f>
        <v>0</v>
      </c>
      <c r="K173" s="317">
        <v>0</v>
      </c>
      <c r="L173" s="317">
        <f t="shared" si="18"/>
        <v>0</v>
      </c>
      <c r="M173" s="125"/>
      <c r="N173" s="125"/>
    </row>
    <row r="174" spans="1:14" ht="25.5">
      <c r="A174" s="109" t="s">
        <v>283</v>
      </c>
      <c r="B174" s="348">
        <v>950</v>
      </c>
      <c r="C174" s="349">
        <v>3</v>
      </c>
      <c r="D174" s="349">
        <v>14</v>
      </c>
      <c r="E174" s="353">
        <v>8600107005</v>
      </c>
      <c r="F174" s="351" t="s">
        <v>142</v>
      </c>
      <c r="G174" s="358">
        <f>G175</f>
        <v>3000</v>
      </c>
      <c r="H174" s="316">
        <f>G174/1000</f>
        <v>3</v>
      </c>
      <c r="I174" s="316">
        <f t="shared" si="23"/>
        <v>0</v>
      </c>
      <c r="J174" s="316">
        <v>0</v>
      </c>
      <c r="K174" s="317">
        <v>0</v>
      </c>
      <c r="L174" s="317">
        <f t="shared" si="18"/>
        <v>0</v>
      </c>
      <c r="M174" s="125"/>
      <c r="N174" s="125"/>
    </row>
    <row r="175" spans="1:14" ht="26.25" hidden="1">
      <c r="A175" s="321" t="s">
        <v>237</v>
      </c>
      <c r="B175" s="348">
        <v>950</v>
      </c>
      <c r="C175" s="349">
        <v>3</v>
      </c>
      <c r="D175" s="349">
        <v>14</v>
      </c>
      <c r="E175" s="353">
        <v>8600107005</v>
      </c>
      <c r="F175" s="322" t="s">
        <v>238</v>
      </c>
      <c r="G175" s="358">
        <f>G176</f>
        <v>3000</v>
      </c>
      <c r="H175" s="316">
        <f>G175/1000</f>
        <v>3</v>
      </c>
      <c r="I175" s="316">
        <f t="shared" si="23"/>
        <v>3</v>
      </c>
      <c r="J175" s="316">
        <f>J176</f>
        <v>3000</v>
      </c>
      <c r="K175" s="317">
        <v>0</v>
      </c>
      <c r="L175" s="317">
        <f t="shared" si="18"/>
        <v>100</v>
      </c>
      <c r="M175" s="125"/>
      <c r="N175" s="125"/>
    </row>
    <row r="176" spans="1:14" ht="26.25" hidden="1">
      <c r="A176" s="321" t="s">
        <v>239</v>
      </c>
      <c r="B176" s="348">
        <v>950</v>
      </c>
      <c r="C176" s="349">
        <v>3</v>
      </c>
      <c r="D176" s="349">
        <v>14</v>
      </c>
      <c r="E176" s="353">
        <v>8600107005</v>
      </c>
      <c r="F176" s="322" t="s">
        <v>240</v>
      </c>
      <c r="G176" s="358">
        <f>G177</f>
        <v>3000</v>
      </c>
      <c r="H176" s="316">
        <f>G176/1000</f>
        <v>3</v>
      </c>
      <c r="I176" s="316">
        <f t="shared" si="23"/>
        <v>3</v>
      </c>
      <c r="J176" s="316">
        <f>J177</f>
        <v>3000</v>
      </c>
      <c r="K176" s="317">
        <v>0</v>
      </c>
      <c r="L176" s="317">
        <f t="shared" si="18"/>
        <v>100</v>
      </c>
      <c r="M176" s="125"/>
      <c r="N176" s="125"/>
    </row>
    <row r="177" spans="1:14" ht="15.75" hidden="1">
      <c r="A177" s="321" t="s">
        <v>73</v>
      </c>
      <c r="B177" s="348">
        <v>950</v>
      </c>
      <c r="C177" s="349">
        <v>3</v>
      </c>
      <c r="D177" s="349">
        <v>14</v>
      </c>
      <c r="E177" s="353">
        <v>8600107005</v>
      </c>
      <c r="F177" s="322" t="s">
        <v>240</v>
      </c>
      <c r="G177" s="358">
        <f>G178</f>
        <v>3000</v>
      </c>
      <c r="H177" s="316">
        <f>G177/1000</f>
        <v>3</v>
      </c>
      <c r="I177" s="316">
        <f t="shared" si="23"/>
        <v>3</v>
      </c>
      <c r="J177" s="316">
        <f>J178</f>
        <v>3000</v>
      </c>
      <c r="K177" s="317">
        <v>0</v>
      </c>
      <c r="L177" s="317">
        <f t="shared" si="18"/>
        <v>100</v>
      </c>
      <c r="M177" s="125"/>
      <c r="N177" s="125"/>
    </row>
    <row r="178" spans="1:14" ht="15.75" hidden="1">
      <c r="A178" s="321" t="s">
        <v>166</v>
      </c>
      <c r="B178" s="348">
        <v>950</v>
      </c>
      <c r="C178" s="349">
        <v>3</v>
      </c>
      <c r="D178" s="349">
        <v>14</v>
      </c>
      <c r="E178" s="353">
        <v>8600107005</v>
      </c>
      <c r="F178" s="322" t="s">
        <v>240</v>
      </c>
      <c r="G178" s="358">
        <v>3000</v>
      </c>
      <c r="H178" s="316">
        <f>G178/1000</f>
        <v>3</v>
      </c>
      <c r="I178" s="316">
        <f t="shared" si="23"/>
        <v>3</v>
      </c>
      <c r="J178" s="316">
        <v>3000</v>
      </c>
      <c r="K178" s="317">
        <v>0</v>
      </c>
      <c r="L178" s="317">
        <f t="shared" si="18"/>
        <v>100</v>
      </c>
      <c r="M178" s="125"/>
      <c r="N178" s="125"/>
    </row>
    <row r="179" spans="1:14" ht="15.75">
      <c r="A179" s="328" t="s">
        <v>404</v>
      </c>
      <c r="B179" s="348">
        <v>950</v>
      </c>
      <c r="C179" s="349">
        <v>3</v>
      </c>
      <c r="D179" s="349">
        <v>14</v>
      </c>
      <c r="E179" s="353">
        <v>8600107011</v>
      </c>
      <c r="F179" s="319"/>
      <c r="G179" s="358">
        <f aca="true" t="shared" si="24" ref="G179:G189">G180</f>
        <v>16300</v>
      </c>
      <c r="H179" s="316">
        <f>G179/1000</f>
        <v>16.3</v>
      </c>
      <c r="I179" s="316">
        <f t="shared" si="23"/>
        <v>15</v>
      </c>
      <c r="J179" s="316">
        <f aca="true" t="shared" si="25" ref="J179:J189">J180</f>
        <v>15000</v>
      </c>
      <c r="K179" s="317">
        <v>0</v>
      </c>
      <c r="L179" s="317">
        <f t="shared" si="18"/>
        <v>92.0245398773006</v>
      </c>
      <c r="M179" s="125"/>
      <c r="N179" s="125"/>
    </row>
    <row r="180" spans="1:14" ht="26.25">
      <c r="A180" s="336" t="s">
        <v>212</v>
      </c>
      <c r="B180" s="348">
        <v>950</v>
      </c>
      <c r="C180" s="349">
        <v>3</v>
      </c>
      <c r="D180" s="349">
        <v>14</v>
      </c>
      <c r="E180" s="353">
        <v>8600107011</v>
      </c>
      <c r="F180" s="351" t="s">
        <v>142</v>
      </c>
      <c r="G180" s="358">
        <f t="shared" si="24"/>
        <v>16300</v>
      </c>
      <c r="H180" s="316">
        <f>G180/1000</f>
        <v>16.3</v>
      </c>
      <c r="I180" s="316">
        <f t="shared" si="23"/>
        <v>15</v>
      </c>
      <c r="J180" s="316">
        <v>15000</v>
      </c>
      <c r="K180" s="317">
        <f>K181</f>
        <v>0</v>
      </c>
      <c r="L180" s="317">
        <f t="shared" si="18"/>
        <v>92.0245398773006</v>
      </c>
      <c r="M180" s="125"/>
      <c r="N180" s="125"/>
    </row>
    <row r="181" spans="1:14" ht="26.25" hidden="1">
      <c r="A181" s="321" t="s">
        <v>237</v>
      </c>
      <c r="B181" s="348">
        <v>950</v>
      </c>
      <c r="C181" s="349">
        <v>3</v>
      </c>
      <c r="D181" s="349">
        <v>14</v>
      </c>
      <c r="E181" s="353">
        <v>8600107011</v>
      </c>
      <c r="F181" s="322" t="s">
        <v>238</v>
      </c>
      <c r="G181" s="358">
        <f t="shared" si="24"/>
        <v>16300</v>
      </c>
      <c r="H181" s="316">
        <f>G181/1000</f>
        <v>16.3</v>
      </c>
      <c r="I181" s="316">
        <f t="shared" si="23"/>
        <v>16.3</v>
      </c>
      <c r="J181" s="316">
        <f t="shared" si="25"/>
        <v>16300</v>
      </c>
      <c r="K181" s="317">
        <f>K182</f>
        <v>0</v>
      </c>
      <c r="L181" s="317">
        <f t="shared" si="18"/>
        <v>100</v>
      </c>
      <c r="M181" s="125"/>
      <c r="N181" s="125"/>
    </row>
    <row r="182" spans="1:14" ht="26.25" hidden="1">
      <c r="A182" s="321" t="s">
        <v>239</v>
      </c>
      <c r="B182" s="348">
        <v>950</v>
      </c>
      <c r="C182" s="349">
        <v>3</v>
      </c>
      <c r="D182" s="349">
        <v>14</v>
      </c>
      <c r="E182" s="353">
        <v>8600107011</v>
      </c>
      <c r="F182" s="322" t="s">
        <v>240</v>
      </c>
      <c r="G182" s="358">
        <f t="shared" si="24"/>
        <v>16300</v>
      </c>
      <c r="H182" s="316">
        <f>G182/1000</f>
        <v>16.3</v>
      </c>
      <c r="I182" s="316">
        <f t="shared" si="23"/>
        <v>16.3</v>
      </c>
      <c r="J182" s="316">
        <f t="shared" si="25"/>
        <v>16300</v>
      </c>
      <c r="K182" s="317">
        <f>K183</f>
        <v>0</v>
      </c>
      <c r="L182" s="317">
        <f t="shared" si="18"/>
        <v>100</v>
      </c>
      <c r="M182" s="125"/>
      <c r="N182" s="125"/>
    </row>
    <row r="183" spans="1:14" ht="15.75" hidden="1">
      <c r="A183" s="321" t="s">
        <v>73</v>
      </c>
      <c r="B183" s="348">
        <v>950</v>
      </c>
      <c r="C183" s="349">
        <v>3</v>
      </c>
      <c r="D183" s="349">
        <v>14</v>
      </c>
      <c r="E183" s="353">
        <v>8600107011</v>
      </c>
      <c r="F183" s="322" t="s">
        <v>240</v>
      </c>
      <c r="G183" s="358">
        <f t="shared" si="24"/>
        <v>16300</v>
      </c>
      <c r="H183" s="316">
        <f>G183/1000</f>
        <v>16.3</v>
      </c>
      <c r="I183" s="316">
        <f t="shared" si="23"/>
        <v>16.3</v>
      </c>
      <c r="J183" s="316">
        <f t="shared" si="25"/>
        <v>16300</v>
      </c>
      <c r="K183" s="317">
        <f>K184</f>
        <v>0</v>
      </c>
      <c r="L183" s="317">
        <f t="shared" si="18"/>
        <v>100</v>
      </c>
      <c r="M183" s="125"/>
      <c r="N183" s="125"/>
    </row>
    <row r="184" spans="1:14" ht="15.75" hidden="1">
      <c r="A184" s="334" t="s">
        <v>168</v>
      </c>
      <c r="B184" s="348">
        <v>950</v>
      </c>
      <c r="C184" s="349">
        <v>3</v>
      </c>
      <c r="D184" s="349">
        <v>14</v>
      </c>
      <c r="E184" s="353">
        <v>8600107011</v>
      </c>
      <c r="F184" s="322" t="s">
        <v>240</v>
      </c>
      <c r="G184" s="358">
        <f t="shared" si="24"/>
        <v>16300</v>
      </c>
      <c r="H184" s="316">
        <f>G184/1000</f>
        <v>16.3</v>
      </c>
      <c r="I184" s="316">
        <f t="shared" si="23"/>
        <v>16.3</v>
      </c>
      <c r="J184" s="316">
        <f t="shared" si="25"/>
        <v>16300</v>
      </c>
      <c r="K184" s="317">
        <v>0</v>
      </c>
      <c r="L184" s="317">
        <f t="shared" si="18"/>
        <v>100</v>
      </c>
      <c r="M184" s="125"/>
      <c r="N184" s="125"/>
    </row>
    <row r="185" spans="1:14" ht="15.75" hidden="1">
      <c r="A185" s="328" t="s">
        <v>316</v>
      </c>
      <c r="B185" s="348">
        <v>950</v>
      </c>
      <c r="C185" s="349">
        <v>3</v>
      </c>
      <c r="D185" s="349">
        <v>14</v>
      </c>
      <c r="E185" s="353">
        <v>8600107011</v>
      </c>
      <c r="F185" s="322" t="s">
        <v>240</v>
      </c>
      <c r="G185" s="358">
        <v>16300</v>
      </c>
      <c r="H185" s="316">
        <f>G185/1000</f>
        <v>16.3</v>
      </c>
      <c r="I185" s="316">
        <f t="shared" si="23"/>
        <v>16.3</v>
      </c>
      <c r="J185" s="316">
        <v>16300</v>
      </c>
      <c r="K185" s="316">
        <f aca="true" t="shared" si="26" ref="K185:K191">L185/1000</f>
        <v>0.1</v>
      </c>
      <c r="L185" s="317">
        <f t="shared" si="18"/>
        <v>100</v>
      </c>
      <c r="M185" s="125"/>
      <c r="N185" s="125"/>
    </row>
    <row r="186" spans="1:14" ht="26.25">
      <c r="A186" s="328" t="s">
        <v>475</v>
      </c>
      <c r="B186" s="348">
        <v>950</v>
      </c>
      <c r="C186" s="349">
        <v>3</v>
      </c>
      <c r="D186" s="349">
        <v>14</v>
      </c>
      <c r="E186" s="353">
        <v>8600107012</v>
      </c>
      <c r="F186" s="319"/>
      <c r="G186" s="358">
        <f t="shared" si="24"/>
        <v>413700</v>
      </c>
      <c r="H186" s="316">
        <f>G186/1000</f>
        <v>413.7</v>
      </c>
      <c r="I186" s="316">
        <f t="shared" si="23"/>
        <v>413.7</v>
      </c>
      <c r="J186" s="316">
        <f t="shared" si="25"/>
        <v>413700</v>
      </c>
      <c r="K186" s="316">
        <f t="shared" si="26"/>
        <v>0.1</v>
      </c>
      <c r="L186" s="317">
        <f t="shared" si="18"/>
        <v>100</v>
      </c>
      <c r="M186" s="125"/>
      <c r="N186" s="125"/>
    </row>
    <row r="187" spans="1:14" ht="26.25">
      <c r="A187" s="336" t="s">
        <v>212</v>
      </c>
      <c r="B187" s="348">
        <v>950</v>
      </c>
      <c r="C187" s="349">
        <v>3</v>
      </c>
      <c r="D187" s="349">
        <v>14</v>
      </c>
      <c r="E187" s="353">
        <v>8600107012</v>
      </c>
      <c r="F187" s="351" t="s">
        <v>142</v>
      </c>
      <c r="G187" s="358">
        <f t="shared" si="24"/>
        <v>413700</v>
      </c>
      <c r="H187" s="316">
        <f>G187/1000</f>
        <v>413.7</v>
      </c>
      <c r="I187" s="316">
        <f t="shared" si="23"/>
        <v>413.7</v>
      </c>
      <c r="J187" s="316">
        <f t="shared" si="25"/>
        <v>413700</v>
      </c>
      <c r="K187" s="316">
        <f t="shared" si="26"/>
        <v>0.1</v>
      </c>
      <c r="L187" s="317">
        <f t="shared" si="18"/>
        <v>100</v>
      </c>
      <c r="M187" s="125"/>
      <c r="N187" s="125"/>
    </row>
    <row r="188" spans="1:14" ht="26.25" hidden="1">
      <c r="A188" s="321" t="s">
        <v>237</v>
      </c>
      <c r="B188" s="348">
        <v>950</v>
      </c>
      <c r="C188" s="349">
        <v>3</v>
      </c>
      <c r="D188" s="349">
        <v>14</v>
      </c>
      <c r="E188" s="353">
        <v>8600107012</v>
      </c>
      <c r="F188" s="322" t="s">
        <v>238</v>
      </c>
      <c r="G188" s="358">
        <f t="shared" si="24"/>
        <v>413700</v>
      </c>
      <c r="H188" s="316">
        <f>G188/1000</f>
        <v>413.7</v>
      </c>
      <c r="I188" s="316">
        <f t="shared" si="23"/>
        <v>413.7</v>
      </c>
      <c r="J188" s="316">
        <f t="shared" si="25"/>
        <v>413700</v>
      </c>
      <c r="K188" s="316">
        <f t="shared" si="26"/>
        <v>0.1</v>
      </c>
      <c r="L188" s="317">
        <f t="shared" si="18"/>
        <v>100</v>
      </c>
      <c r="M188" s="125"/>
      <c r="N188" s="125"/>
    </row>
    <row r="189" spans="1:14" ht="26.25" hidden="1">
      <c r="A189" s="321" t="s">
        <v>239</v>
      </c>
      <c r="B189" s="348">
        <v>950</v>
      </c>
      <c r="C189" s="349">
        <v>3</v>
      </c>
      <c r="D189" s="349">
        <v>14</v>
      </c>
      <c r="E189" s="353">
        <v>8600107012</v>
      </c>
      <c r="F189" s="322" t="s">
        <v>240</v>
      </c>
      <c r="G189" s="358">
        <f t="shared" si="24"/>
        <v>413700</v>
      </c>
      <c r="H189" s="316">
        <f>G189/1000</f>
        <v>413.7</v>
      </c>
      <c r="I189" s="316">
        <f t="shared" si="23"/>
        <v>413.7</v>
      </c>
      <c r="J189" s="316">
        <f t="shared" si="25"/>
        <v>413700</v>
      </c>
      <c r="K189" s="316">
        <f t="shared" si="26"/>
        <v>0.1</v>
      </c>
      <c r="L189" s="317">
        <f t="shared" si="18"/>
        <v>100</v>
      </c>
      <c r="M189" s="125"/>
      <c r="N189" s="125"/>
    </row>
    <row r="190" spans="1:14" ht="15.75" hidden="1">
      <c r="A190" s="321" t="s">
        <v>73</v>
      </c>
      <c r="B190" s="348">
        <v>950</v>
      </c>
      <c r="C190" s="349">
        <v>3</v>
      </c>
      <c r="D190" s="349">
        <v>14</v>
      </c>
      <c r="E190" s="353">
        <v>8600107012</v>
      </c>
      <c r="F190" s="322" t="s">
        <v>240</v>
      </c>
      <c r="G190" s="358">
        <f>G191</f>
        <v>413700</v>
      </c>
      <c r="H190" s="316">
        <f>G190/1000</f>
        <v>413.7</v>
      </c>
      <c r="I190" s="316">
        <f t="shared" si="23"/>
        <v>413.7</v>
      </c>
      <c r="J190" s="316">
        <f>J191</f>
        <v>413700</v>
      </c>
      <c r="K190" s="316">
        <f t="shared" si="26"/>
        <v>0.1</v>
      </c>
      <c r="L190" s="317">
        <f t="shared" si="18"/>
        <v>100</v>
      </c>
      <c r="M190" s="125"/>
      <c r="N190" s="125"/>
    </row>
    <row r="191" spans="1:14" ht="15.75" hidden="1">
      <c r="A191" s="321" t="s">
        <v>166</v>
      </c>
      <c r="B191" s="348">
        <v>950</v>
      </c>
      <c r="C191" s="349">
        <v>3</v>
      </c>
      <c r="D191" s="349">
        <v>14</v>
      </c>
      <c r="E191" s="353">
        <v>8600107012</v>
      </c>
      <c r="F191" s="322" t="s">
        <v>240</v>
      </c>
      <c r="G191" s="358">
        <v>413700</v>
      </c>
      <c r="H191" s="316">
        <f>G191/1000</f>
        <v>413.7</v>
      </c>
      <c r="I191" s="316">
        <f t="shared" si="23"/>
        <v>413.7</v>
      </c>
      <c r="J191" s="316">
        <v>413700</v>
      </c>
      <c r="K191" s="316">
        <f t="shared" si="26"/>
        <v>0.1</v>
      </c>
      <c r="L191" s="317">
        <f t="shared" si="18"/>
        <v>100</v>
      </c>
      <c r="M191" s="125"/>
      <c r="N191" s="125"/>
    </row>
    <row r="192" spans="1:14" ht="15.75">
      <c r="A192" s="318" t="s">
        <v>86</v>
      </c>
      <c r="B192" s="319" t="s">
        <v>178</v>
      </c>
      <c r="C192" s="319" t="s">
        <v>152</v>
      </c>
      <c r="D192" s="319"/>
      <c r="E192" s="319"/>
      <c r="F192" s="319"/>
      <c r="G192" s="320">
        <f>G193+G226</f>
        <v>1505698.95</v>
      </c>
      <c r="H192" s="326">
        <f>G192/1000</f>
        <v>1505.69895</v>
      </c>
      <c r="I192" s="326">
        <f>J192/1000</f>
        <v>904.43357</v>
      </c>
      <c r="J192" s="327">
        <f>J193</f>
        <v>904433.5700000001</v>
      </c>
      <c r="K192" s="327">
        <f>K193</f>
        <v>1409750</v>
      </c>
      <c r="L192" s="327">
        <f t="shared" si="18"/>
        <v>60.067357422278874</v>
      </c>
      <c r="M192" s="125"/>
      <c r="N192" s="125"/>
    </row>
    <row r="193" spans="1:12" ht="15.75">
      <c r="A193" s="318" t="s">
        <v>77</v>
      </c>
      <c r="B193" s="319" t="s">
        <v>178</v>
      </c>
      <c r="C193" s="319" t="s">
        <v>152</v>
      </c>
      <c r="D193" s="319" t="s">
        <v>189</v>
      </c>
      <c r="E193" s="319"/>
      <c r="F193" s="319"/>
      <c r="G193" s="320">
        <f>G195</f>
        <v>1490698.95</v>
      </c>
      <c r="H193" s="326">
        <f>G193/1000</f>
        <v>1490.69895</v>
      </c>
      <c r="I193" s="326">
        <f>J193/1000</f>
        <v>904.43357</v>
      </c>
      <c r="J193" s="327">
        <f>J195</f>
        <v>904433.5700000001</v>
      </c>
      <c r="K193" s="327">
        <f>K195</f>
        <v>1409750</v>
      </c>
      <c r="L193" s="327">
        <f t="shared" si="18"/>
        <v>60.671778832339015</v>
      </c>
    </row>
    <row r="194" spans="1:12" ht="15.75" hidden="1">
      <c r="A194" s="324" t="s">
        <v>290</v>
      </c>
      <c r="B194" s="322" t="s">
        <v>178</v>
      </c>
      <c r="C194" s="322" t="s">
        <v>152</v>
      </c>
      <c r="D194" s="322" t="s">
        <v>189</v>
      </c>
      <c r="E194" s="359" t="s">
        <v>291</v>
      </c>
      <c r="F194" s="322"/>
      <c r="G194" s="323"/>
      <c r="H194" s="316"/>
      <c r="I194" s="316">
        <f>J194/1000</f>
        <v>0</v>
      </c>
      <c r="J194" s="317"/>
      <c r="K194" s="317"/>
      <c r="L194" s="317" t="e">
        <f t="shared" si="18"/>
        <v>#DIV/0!</v>
      </c>
    </row>
    <row r="195" spans="1:12" ht="39">
      <c r="A195" s="336" t="s">
        <v>410</v>
      </c>
      <c r="B195" s="348">
        <v>950</v>
      </c>
      <c r="C195" s="349">
        <v>4</v>
      </c>
      <c r="D195" s="349">
        <v>9</v>
      </c>
      <c r="E195" s="353" t="s">
        <v>9</v>
      </c>
      <c r="F195" s="351" t="s">
        <v>11</v>
      </c>
      <c r="G195" s="323">
        <f>G196+G207</f>
        <v>1490698.95</v>
      </c>
      <c r="H195" s="316">
        <f>G195/1000</f>
        <v>1490.69895</v>
      </c>
      <c r="I195" s="316">
        <f>J195/1000</f>
        <v>904.43357</v>
      </c>
      <c r="J195" s="317">
        <f>J196+J207</f>
        <v>904433.5700000001</v>
      </c>
      <c r="K195" s="317">
        <f>K196+K207</f>
        <v>1409750</v>
      </c>
      <c r="L195" s="317">
        <f t="shared" si="18"/>
        <v>60.671778832339015</v>
      </c>
    </row>
    <row r="196" spans="1:12" ht="27.75" customHeight="1">
      <c r="A196" s="336" t="s">
        <v>90</v>
      </c>
      <c r="B196" s="348">
        <v>950</v>
      </c>
      <c r="C196" s="349">
        <v>4</v>
      </c>
      <c r="D196" s="349">
        <v>9</v>
      </c>
      <c r="E196" s="353">
        <v>8900100000</v>
      </c>
      <c r="F196" s="351" t="s">
        <v>11</v>
      </c>
      <c r="G196" s="323">
        <f>G198</f>
        <v>1120871.14</v>
      </c>
      <c r="H196" s="316">
        <f>G196/1000</f>
        <v>1120.87114</v>
      </c>
      <c r="I196" s="316">
        <f>J196/1000</f>
        <v>767.912</v>
      </c>
      <c r="J196" s="317">
        <f>J198</f>
        <v>767912</v>
      </c>
      <c r="K196" s="317">
        <f>K198</f>
        <v>1101750</v>
      </c>
      <c r="L196" s="317">
        <f t="shared" si="18"/>
        <v>68.51028388508603</v>
      </c>
    </row>
    <row r="197" spans="1:12" ht="26.25">
      <c r="A197" s="336" t="s">
        <v>331</v>
      </c>
      <c r="B197" s="348">
        <v>950</v>
      </c>
      <c r="C197" s="349">
        <v>4</v>
      </c>
      <c r="D197" s="349">
        <v>9</v>
      </c>
      <c r="E197" s="353">
        <v>8900189001</v>
      </c>
      <c r="F197" s="351"/>
      <c r="G197" s="323">
        <f>G198</f>
        <v>1120871.14</v>
      </c>
      <c r="H197" s="316">
        <f>G197/1000</f>
        <v>1120.87114</v>
      </c>
      <c r="I197" s="316"/>
      <c r="J197" s="317"/>
      <c r="K197" s="317"/>
      <c r="L197" s="317">
        <f t="shared" si="18"/>
        <v>0</v>
      </c>
    </row>
    <row r="198" spans="1:12" ht="27" customHeight="1">
      <c r="A198" s="336" t="s">
        <v>212</v>
      </c>
      <c r="B198" s="348">
        <v>950</v>
      </c>
      <c r="C198" s="349">
        <v>4</v>
      </c>
      <c r="D198" s="349">
        <v>9</v>
      </c>
      <c r="E198" s="353">
        <v>8900189001</v>
      </c>
      <c r="F198" s="351" t="s">
        <v>142</v>
      </c>
      <c r="G198" s="323">
        <f>G199</f>
        <v>1120871.14</v>
      </c>
      <c r="H198" s="316">
        <f>G198/1000</f>
        <v>1120.87114</v>
      </c>
      <c r="I198" s="316">
        <f aca="true" t="shared" si="27" ref="I198:I203">J198/1000</f>
        <v>767.912</v>
      </c>
      <c r="J198" s="317">
        <v>767912</v>
      </c>
      <c r="K198" s="317">
        <f>K199</f>
        <v>1101750</v>
      </c>
      <c r="L198" s="317">
        <f t="shared" si="18"/>
        <v>68.51028388508603</v>
      </c>
    </row>
    <row r="199" spans="1:12" ht="30.75" customHeight="1" hidden="1">
      <c r="A199" s="321" t="s">
        <v>237</v>
      </c>
      <c r="B199" s="348">
        <v>950</v>
      </c>
      <c r="C199" s="349">
        <v>4</v>
      </c>
      <c r="D199" s="349">
        <v>9</v>
      </c>
      <c r="E199" s="353">
        <v>8900189001</v>
      </c>
      <c r="F199" s="351">
        <v>240</v>
      </c>
      <c r="G199" s="323">
        <f>G200</f>
        <v>1120871.14</v>
      </c>
      <c r="H199" s="316">
        <f>G199/1000</f>
        <v>1120.87114</v>
      </c>
      <c r="I199" s="316">
        <f t="shared" si="27"/>
        <v>1002.26</v>
      </c>
      <c r="J199" s="317">
        <f>J200</f>
        <v>1002260</v>
      </c>
      <c r="K199" s="317">
        <f>K200</f>
        <v>1101750</v>
      </c>
      <c r="L199" s="317">
        <f t="shared" si="18"/>
        <v>89.41795039882997</v>
      </c>
    </row>
    <row r="200" spans="1:12" ht="30.75" customHeight="1" hidden="1">
      <c r="A200" s="321" t="s">
        <v>239</v>
      </c>
      <c r="B200" s="348">
        <v>950</v>
      </c>
      <c r="C200" s="349">
        <v>4</v>
      </c>
      <c r="D200" s="349">
        <v>9</v>
      </c>
      <c r="E200" s="353">
        <v>8900189001</v>
      </c>
      <c r="F200" s="351">
        <v>244</v>
      </c>
      <c r="G200" s="323">
        <f>G201+G205</f>
        <v>1120871.14</v>
      </c>
      <c r="H200" s="316">
        <f>G200/1000</f>
        <v>1120.87114</v>
      </c>
      <c r="I200" s="316">
        <f t="shared" si="27"/>
        <v>1002.26</v>
      </c>
      <c r="J200" s="317">
        <f>J201</f>
        <v>1002260</v>
      </c>
      <c r="K200" s="317">
        <f>K201</f>
        <v>1101750</v>
      </c>
      <c r="L200" s="317">
        <f t="shared" si="18"/>
        <v>89.41795039882997</v>
      </c>
    </row>
    <row r="201" spans="1:12" ht="15" customHeight="1" hidden="1">
      <c r="A201" s="321" t="s">
        <v>71</v>
      </c>
      <c r="B201" s="348">
        <v>950</v>
      </c>
      <c r="C201" s="349">
        <v>4</v>
      </c>
      <c r="D201" s="349">
        <v>9</v>
      </c>
      <c r="E201" s="353">
        <v>8900189001</v>
      </c>
      <c r="F201" s="351">
        <v>244</v>
      </c>
      <c r="G201" s="323">
        <f>G202</f>
        <v>1120871.14</v>
      </c>
      <c r="H201" s="316">
        <f>G201/1000</f>
        <v>1120.87114</v>
      </c>
      <c r="I201" s="316">
        <f t="shared" si="27"/>
        <v>1002.26</v>
      </c>
      <c r="J201" s="317">
        <f>J202</f>
        <v>1002260</v>
      </c>
      <c r="K201" s="317">
        <f>K202</f>
        <v>1101750</v>
      </c>
      <c r="L201" s="317">
        <f t="shared" si="18"/>
        <v>89.41795039882997</v>
      </c>
    </row>
    <row r="202" spans="1:12" ht="15.75" customHeight="1" hidden="1">
      <c r="A202" s="321" t="s">
        <v>153</v>
      </c>
      <c r="B202" s="348">
        <v>950</v>
      </c>
      <c r="C202" s="349">
        <v>4</v>
      </c>
      <c r="D202" s="349">
        <v>9</v>
      </c>
      <c r="E202" s="353">
        <v>8900189001</v>
      </c>
      <c r="F202" s="351">
        <v>244</v>
      </c>
      <c r="G202" s="323">
        <f>G203+G204</f>
        <v>1120871.14</v>
      </c>
      <c r="H202" s="316">
        <f>G202/1000</f>
        <v>1120.87114</v>
      </c>
      <c r="I202" s="316">
        <f t="shared" si="27"/>
        <v>1002.26</v>
      </c>
      <c r="J202" s="317">
        <f>J203</f>
        <v>1002260</v>
      </c>
      <c r="K202" s="317">
        <f>K203</f>
        <v>1101750</v>
      </c>
      <c r="L202" s="317">
        <f t="shared" si="18"/>
        <v>89.41795039882997</v>
      </c>
    </row>
    <row r="203" spans="1:12" ht="14.25" customHeight="1" hidden="1">
      <c r="A203" s="321" t="s">
        <v>159</v>
      </c>
      <c r="B203" s="348">
        <v>950</v>
      </c>
      <c r="C203" s="349">
        <v>4</v>
      </c>
      <c r="D203" s="349">
        <v>9</v>
      </c>
      <c r="E203" s="353">
        <v>8900189001</v>
      </c>
      <c r="F203" s="351">
        <v>244</v>
      </c>
      <c r="G203" s="323">
        <v>1120871.14</v>
      </c>
      <c r="H203" s="316">
        <f>G203/1000</f>
        <v>1120.87114</v>
      </c>
      <c r="I203" s="316">
        <f t="shared" si="27"/>
        <v>1002.26</v>
      </c>
      <c r="J203" s="317">
        <v>1002260</v>
      </c>
      <c r="K203" s="317">
        <v>1101750</v>
      </c>
      <c r="L203" s="317">
        <f t="shared" si="18"/>
        <v>89.41795039882997</v>
      </c>
    </row>
    <row r="204" spans="1:12" ht="14.25" customHeight="1" hidden="1">
      <c r="A204" s="321" t="s">
        <v>161</v>
      </c>
      <c r="B204" s="348">
        <v>950</v>
      </c>
      <c r="C204" s="349">
        <v>4</v>
      </c>
      <c r="D204" s="349">
        <v>9</v>
      </c>
      <c r="E204" s="353">
        <v>8900189001</v>
      </c>
      <c r="F204" s="351">
        <v>244</v>
      </c>
      <c r="G204" s="323">
        <v>0</v>
      </c>
      <c r="H204" s="316">
        <f>G204/1000</f>
        <v>0</v>
      </c>
      <c r="I204" s="326"/>
      <c r="J204" s="317"/>
      <c r="K204" s="317"/>
      <c r="L204" s="317" t="e">
        <f t="shared" si="18"/>
        <v>#DIV/0!</v>
      </c>
    </row>
    <row r="205" spans="1:12" ht="14.25" customHeight="1" hidden="1">
      <c r="A205" s="321" t="s">
        <v>73</v>
      </c>
      <c r="B205" s="348">
        <v>950</v>
      </c>
      <c r="C205" s="349">
        <v>4</v>
      </c>
      <c r="D205" s="349">
        <v>9</v>
      </c>
      <c r="E205" s="353">
        <v>8900189001</v>
      </c>
      <c r="F205" s="351">
        <v>244</v>
      </c>
      <c r="G205" s="323">
        <f>G206</f>
        <v>0</v>
      </c>
      <c r="H205" s="316">
        <f>G205/1000</f>
        <v>0</v>
      </c>
      <c r="I205" s="326"/>
      <c r="J205" s="317"/>
      <c r="K205" s="317"/>
      <c r="L205" s="317" t="e">
        <f t="shared" si="18"/>
        <v>#DIV/0!</v>
      </c>
    </row>
    <row r="206" spans="1:12" ht="14.25" customHeight="1" hidden="1">
      <c r="A206" s="321" t="s">
        <v>166</v>
      </c>
      <c r="B206" s="348">
        <v>950</v>
      </c>
      <c r="C206" s="349">
        <v>4</v>
      </c>
      <c r="D206" s="349">
        <v>9</v>
      </c>
      <c r="E206" s="353">
        <v>8900189001</v>
      </c>
      <c r="F206" s="351">
        <v>244</v>
      </c>
      <c r="G206" s="323">
        <v>0</v>
      </c>
      <c r="H206" s="316">
        <f>G206/1000</f>
        <v>0</v>
      </c>
      <c r="I206" s="326"/>
      <c r="J206" s="317"/>
      <c r="K206" s="317"/>
      <c r="L206" s="317" t="e">
        <f t="shared" si="18"/>
        <v>#DIV/0!</v>
      </c>
    </row>
    <row r="207" spans="1:12" ht="24" customHeight="1">
      <c r="A207" s="321" t="s">
        <v>330</v>
      </c>
      <c r="B207" s="348">
        <v>950</v>
      </c>
      <c r="C207" s="349">
        <v>4</v>
      </c>
      <c r="D207" s="349">
        <v>9</v>
      </c>
      <c r="E207" s="353">
        <v>8900200000</v>
      </c>
      <c r="F207" s="351"/>
      <c r="G207" s="323">
        <f>G208+G220</f>
        <v>369827.81</v>
      </c>
      <c r="H207" s="316">
        <f>G207/1000</f>
        <v>369.82781</v>
      </c>
      <c r="I207" s="316"/>
      <c r="J207" s="317">
        <f>J208+J220</f>
        <v>136521.57</v>
      </c>
      <c r="K207" s="317">
        <f>K208+K220</f>
        <v>308000</v>
      </c>
      <c r="L207" s="317">
        <f t="shared" si="18"/>
        <v>0</v>
      </c>
    </row>
    <row r="208" spans="1:12" ht="16.5" customHeight="1">
      <c r="A208" s="336" t="s">
        <v>332</v>
      </c>
      <c r="B208" s="348">
        <v>950</v>
      </c>
      <c r="C208" s="349">
        <v>4</v>
      </c>
      <c r="D208" s="349">
        <v>9</v>
      </c>
      <c r="E208" s="353">
        <v>8900289002</v>
      </c>
      <c r="F208" s="351"/>
      <c r="G208" s="323">
        <f>G209</f>
        <v>349827.81</v>
      </c>
      <c r="H208" s="316">
        <f>G208/1000</f>
        <v>349.82781</v>
      </c>
      <c r="I208" s="316">
        <f>J208/1000</f>
        <v>136.52157</v>
      </c>
      <c r="J208" s="317">
        <f>J209</f>
        <v>136521.57</v>
      </c>
      <c r="K208" s="317">
        <f>K209</f>
        <v>308000</v>
      </c>
      <c r="L208" s="317">
        <f t="shared" si="18"/>
        <v>39.02536222034492</v>
      </c>
    </row>
    <row r="209" spans="1:12" ht="28.5" customHeight="1">
      <c r="A209" s="336" t="s">
        <v>212</v>
      </c>
      <c r="B209" s="348">
        <v>950</v>
      </c>
      <c r="C209" s="349">
        <v>4</v>
      </c>
      <c r="D209" s="349">
        <v>9</v>
      </c>
      <c r="E209" s="353">
        <v>8900289002</v>
      </c>
      <c r="F209" s="351" t="s">
        <v>142</v>
      </c>
      <c r="G209" s="323">
        <f>G210</f>
        <v>349827.81</v>
      </c>
      <c r="H209" s="316">
        <f>G209/1000</f>
        <v>349.82781</v>
      </c>
      <c r="I209" s="316">
        <f>J209/1000</f>
        <v>136.52157</v>
      </c>
      <c r="J209" s="317">
        <v>136521.57</v>
      </c>
      <c r="K209" s="317">
        <f>K210</f>
        <v>308000</v>
      </c>
      <c r="L209" s="317">
        <f aca="true" t="shared" si="28" ref="L209:L272">I209/H209*100</f>
        <v>39.02536222034492</v>
      </c>
    </row>
    <row r="210" spans="1:12" ht="28.5" customHeight="1" hidden="1">
      <c r="A210" s="321" t="s">
        <v>237</v>
      </c>
      <c r="B210" s="348">
        <v>950</v>
      </c>
      <c r="C210" s="349">
        <v>4</v>
      </c>
      <c r="D210" s="349">
        <v>9</v>
      </c>
      <c r="E210" s="353">
        <v>8900289002</v>
      </c>
      <c r="F210" s="351">
        <v>240</v>
      </c>
      <c r="G210" s="323">
        <f>G211+G219</f>
        <v>349827.81</v>
      </c>
      <c r="H210" s="316">
        <f>G210/1000</f>
        <v>349.82781</v>
      </c>
      <c r="I210" s="326"/>
      <c r="J210" s="317">
        <f>J211+J216+J219</f>
        <v>303000</v>
      </c>
      <c r="K210" s="317">
        <f>K211+K216+K219</f>
        <v>308000</v>
      </c>
      <c r="L210" s="317">
        <f t="shared" si="28"/>
        <v>0</v>
      </c>
    </row>
    <row r="211" spans="1:12" ht="21.75" customHeight="1" hidden="1">
      <c r="A211" s="321" t="s">
        <v>294</v>
      </c>
      <c r="B211" s="348">
        <v>950</v>
      </c>
      <c r="C211" s="349">
        <v>4</v>
      </c>
      <c r="D211" s="349">
        <v>9</v>
      </c>
      <c r="E211" s="353">
        <v>8900289002</v>
      </c>
      <c r="F211" s="351">
        <v>244</v>
      </c>
      <c r="G211" s="323">
        <f>G212+G216</f>
        <v>81000</v>
      </c>
      <c r="H211" s="316">
        <f>G211/1000</f>
        <v>81</v>
      </c>
      <c r="I211" s="326"/>
      <c r="J211" s="317">
        <f>J212</f>
        <v>35000</v>
      </c>
      <c r="K211" s="317">
        <f>K212</f>
        <v>40000</v>
      </c>
      <c r="L211" s="317">
        <f t="shared" si="28"/>
        <v>0</v>
      </c>
    </row>
    <row r="212" spans="1:12" ht="18.75" customHeight="1" hidden="1">
      <c r="A212" s="336" t="s">
        <v>71</v>
      </c>
      <c r="B212" s="348">
        <v>950</v>
      </c>
      <c r="C212" s="349">
        <v>4</v>
      </c>
      <c r="D212" s="349">
        <v>9</v>
      </c>
      <c r="E212" s="353">
        <v>8900289002</v>
      </c>
      <c r="F212" s="351">
        <v>244</v>
      </c>
      <c r="G212" s="323">
        <f>G213</f>
        <v>35000</v>
      </c>
      <c r="H212" s="316">
        <f>G212/1000</f>
        <v>35</v>
      </c>
      <c r="I212" s="326">
        <f>J212/1000</f>
        <v>35</v>
      </c>
      <c r="J212" s="317">
        <f>J213</f>
        <v>35000</v>
      </c>
      <c r="K212" s="317">
        <f>K213</f>
        <v>40000</v>
      </c>
      <c r="L212" s="317">
        <f t="shared" si="28"/>
        <v>100</v>
      </c>
    </row>
    <row r="213" spans="1:12" ht="15.75" customHeight="1" hidden="1">
      <c r="A213" s="336" t="s">
        <v>153</v>
      </c>
      <c r="B213" s="348">
        <v>950</v>
      </c>
      <c r="C213" s="349">
        <v>4</v>
      </c>
      <c r="D213" s="349">
        <v>9</v>
      </c>
      <c r="E213" s="353">
        <v>8900289002</v>
      </c>
      <c r="F213" s="351">
        <v>244</v>
      </c>
      <c r="G213" s="323">
        <f>SUM(G214:G215)</f>
        <v>35000</v>
      </c>
      <c r="H213" s="316">
        <f>G213/1000</f>
        <v>35</v>
      </c>
      <c r="I213" s="326">
        <f>J213/1000</f>
        <v>35</v>
      </c>
      <c r="J213" s="317">
        <f>SUM(J214:J215)</f>
        <v>35000</v>
      </c>
      <c r="K213" s="317">
        <f>SUM(K214:K214)</f>
        <v>40000</v>
      </c>
      <c r="L213" s="317">
        <f t="shared" si="28"/>
        <v>100</v>
      </c>
    </row>
    <row r="214" spans="1:12" ht="18" customHeight="1" hidden="1">
      <c r="A214" s="336" t="s">
        <v>249</v>
      </c>
      <c r="B214" s="348">
        <v>950</v>
      </c>
      <c r="C214" s="349">
        <v>4</v>
      </c>
      <c r="D214" s="349">
        <v>9</v>
      </c>
      <c r="E214" s="353">
        <v>8900289002</v>
      </c>
      <c r="F214" s="351">
        <v>244</v>
      </c>
      <c r="G214" s="323">
        <v>35000</v>
      </c>
      <c r="H214" s="316">
        <f>G214/1000</f>
        <v>35</v>
      </c>
      <c r="I214" s="326">
        <f>J214/1000</f>
        <v>35</v>
      </c>
      <c r="J214" s="317">
        <v>35000</v>
      </c>
      <c r="K214" s="317">
        <v>40000</v>
      </c>
      <c r="L214" s="317">
        <f t="shared" si="28"/>
        <v>100</v>
      </c>
    </row>
    <row r="215" spans="1:12" ht="18" customHeight="1" hidden="1">
      <c r="A215" s="321" t="s">
        <v>159</v>
      </c>
      <c r="B215" s="348">
        <v>950</v>
      </c>
      <c r="C215" s="349">
        <v>4</v>
      </c>
      <c r="D215" s="349">
        <v>9</v>
      </c>
      <c r="E215" s="353">
        <v>8900289002</v>
      </c>
      <c r="F215" s="351">
        <v>244</v>
      </c>
      <c r="G215" s="323">
        <v>0</v>
      </c>
      <c r="H215" s="316">
        <f>G215/1000</f>
        <v>0</v>
      </c>
      <c r="I215" s="326"/>
      <c r="J215" s="317">
        <v>0</v>
      </c>
      <c r="K215" s="317"/>
      <c r="L215" s="317" t="e">
        <f t="shared" si="28"/>
        <v>#DIV/0!</v>
      </c>
    </row>
    <row r="216" spans="1:12" ht="15" customHeight="1" hidden="1">
      <c r="A216" s="321" t="s">
        <v>73</v>
      </c>
      <c r="B216" s="322" t="s">
        <v>178</v>
      </c>
      <c r="C216" s="322" t="s">
        <v>152</v>
      </c>
      <c r="D216" s="322" t="s">
        <v>189</v>
      </c>
      <c r="E216" s="353">
        <v>8900289002</v>
      </c>
      <c r="F216" s="322" t="s">
        <v>240</v>
      </c>
      <c r="G216" s="323">
        <f>G218+G217</f>
        <v>46000</v>
      </c>
      <c r="H216" s="316">
        <f>G216/1000</f>
        <v>46</v>
      </c>
      <c r="I216" s="326">
        <f>J216/1000</f>
        <v>46</v>
      </c>
      <c r="J216" s="317">
        <f>J218</f>
        <v>46000</v>
      </c>
      <c r="K216" s="317">
        <f>K218</f>
        <v>46000</v>
      </c>
      <c r="L216" s="317">
        <f t="shared" si="28"/>
        <v>100</v>
      </c>
    </row>
    <row r="217" spans="1:12" ht="15" customHeight="1" hidden="1">
      <c r="A217" s="328" t="s">
        <v>166</v>
      </c>
      <c r="B217" s="322" t="s">
        <v>178</v>
      </c>
      <c r="C217" s="322" t="s">
        <v>152</v>
      </c>
      <c r="D217" s="322" t="s">
        <v>189</v>
      </c>
      <c r="E217" s="353">
        <v>8900289002</v>
      </c>
      <c r="F217" s="322" t="s">
        <v>240</v>
      </c>
      <c r="G217" s="323">
        <v>0</v>
      </c>
      <c r="H217" s="316"/>
      <c r="I217" s="326"/>
      <c r="J217" s="317"/>
      <c r="K217" s="317"/>
      <c r="L217" s="317" t="e">
        <f t="shared" si="28"/>
        <v>#DIV/0!</v>
      </c>
    </row>
    <row r="218" spans="1:12" ht="15.75" hidden="1">
      <c r="A218" s="328" t="s">
        <v>316</v>
      </c>
      <c r="B218" s="322" t="s">
        <v>178</v>
      </c>
      <c r="C218" s="322" t="s">
        <v>152</v>
      </c>
      <c r="D218" s="322" t="s">
        <v>189</v>
      </c>
      <c r="E218" s="353">
        <v>8900289002</v>
      </c>
      <c r="F218" s="322" t="s">
        <v>240</v>
      </c>
      <c r="G218" s="323">
        <v>46000</v>
      </c>
      <c r="H218" s="316">
        <f>G218/1000</f>
        <v>46</v>
      </c>
      <c r="I218" s="326">
        <f>J218/1000</f>
        <v>46</v>
      </c>
      <c r="J218" s="317">
        <v>46000</v>
      </c>
      <c r="K218" s="317">
        <v>46000</v>
      </c>
      <c r="L218" s="317">
        <f t="shared" si="28"/>
        <v>100</v>
      </c>
    </row>
    <row r="219" spans="1:12" ht="15.75" hidden="1">
      <c r="A219" s="336" t="s">
        <v>402</v>
      </c>
      <c r="B219" s="348">
        <v>950</v>
      </c>
      <c r="C219" s="349">
        <v>4</v>
      </c>
      <c r="D219" s="349">
        <v>9</v>
      </c>
      <c r="E219" s="353">
        <v>8900289002</v>
      </c>
      <c r="F219" s="351">
        <v>247</v>
      </c>
      <c r="G219" s="323">
        <v>268827.81</v>
      </c>
      <c r="H219" s="316">
        <f>G219/1000</f>
        <v>268.82781</v>
      </c>
      <c r="I219" s="326">
        <f>J219/1000</f>
        <v>222</v>
      </c>
      <c r="J219" s="317">
        <v>222000</v>
      </c>
      <c r="K219" s="317">
        <v>222000</v>
      </c>
      <c r="L219" s="317">
        <f t="shared" si="28"/>
        <v>82.58074192547267</v>
      </c>
    </row>
    <row r="220" spans="1:12" ht="15.75">
      <c r="A220" s="336" t="s">
        <v>337</v>
      </c>
      <c r="B220" s="348">
        <v>950</v>
      </c>
      <c r="C220" s="349">
        <v>4</v>
      </c>
      <c r="D220" s="349">
        <v>9</v>
      </c>
      <c r="E220" s="353">
        <v>8900289003</v>
      </c>
      <c r="F220" s="351"/>
      <c r="G220" s="323">
        <f>G221</f>
        <v>20000</v>
      </c>
      <c r="H220" s="316">
        <f>G220/1000</f>
        <v>20</v>
      </c>
      <c r="I220" s="326"/>
      <c r="J220" s="317"/>
      <c r="K220" s="317"/>
      <c r="L220" s="317">
        <f t="shared" si="28"/>
        <v>0</v>
      </c>
    </row>
    <row r="221" spans="1:12" ht="26.25">
      <c r="A221" s="336" t="s">
        <v>212</v>
      </c>
      <c r="B221" s="348">
        <v>950</v>
      </c>
      <c r="C221" s="349">
        <v>4</v>
      </c>
      <c r="D221" s="349">
        <v>9</v>
      </c>
      <c r="E221" s="353">
        <v>8900289003</v>
      </c>
      <c r="F221" s="351" t="s">
        <v>142</v>
      </c>
      <c r="G221" s="323">
        <f>G222</f>
        <v>20000</v>
      </c>
      <c r="H221" s="316">
        <f>G221/1000</f>
        <v>20</v>
      </c>
      <c r="I221" s="326"/>
      <c r="J221" s="317"/>
      <c r="K221" s="317"/>
      <c r="L221" s="317">
        <f t="shared" si="28"/>
        <v>0</v>
      </c>
    </row>
    <row r="222" spans="1:12" ht="26.25" hidden="1">
      <c r="A222" s="321" t="s">
        <v>237</v>
      </c>
      <c r="B222" s="348">
        <v>950</v>
      </c>
      <c r="C222" s="349">
        <v>4</v>
      </c>
      <c r="D222" s="349">
        <v>9</v>
      </c>
      <c r="E222" s="353">
        <v>8900289003</v>
      </c>
      <c r="F222" s="351">
        <v>240</v>
      </c>
      <c r="G222" s="323">
        <f>G223</f>
        <v>20000</v>
      </c>
      <c r="H222" s="316">
        <f>G222/1000</f>
        <v>20</v>
      </c>
      <c r="I222" s="326"/>
      <c r="J222" s="317"/>
      <c r="K222" s="317"/>
      <c r="L222" s="317">
        <f t="shared" si="28"/>
        <v>0</v>
      </c>
    </row>
    <row r="223" spans="1:12" ht="15.75" hidden="1">
      <c r="A223" s="321" t="s">
        <v>294</v>
      </c>
      <c r="B223" s="348">
        <v>950</v>
      </c>
      <c r="C223" s="349">
        <v>4</v>
      </c>
      <c r="D223" s="349">
        <v>9</v>
      </c>
      <c r="E223" s="353">
        <v>8900289003</v>
      </c>
      <c r="F223" s="351">
        <v>244</v>
      </c>
      <c r="G223" s="323">
        <f>G224</f>
        <v>20000</v>
      </c>
      <c r="H223" s="316">
        <f>G223/1000</f>
        <v>20</v>
      </c>
      <c r="I223" s="326"/>
      <c r="J223" s="317"/>
      <c r="K223" s="317"/>
      <c r="L223" s="317">
        <f t="shared" si="28"/>
        <v>0</v>
      </c>
    </row>
    <row r="224" spans="1:12" ht="15.75" hidden="1">
      <c r="A224" s="321" t="s">
        <v>73</v>
      </c>
      <c r="B224" s="322" t="s">
        <v>178</v>
      </c>
      <c r="C224" s="322" t="s">
        <v>152</v>
      </c>
      <c r="D224" s="322" t="s">
        <v>189</v>
      </c>
      <c r="E224" s="353">
        <v>8900289003</v>
      </c>
      <c r="F224" s="322" t="s">
        <v>240</v>
      </c>
      <c r="G224" s="323">
        <f>G225</f>
        <v>20000</v>
      </c>
      <c r="H224" s="316">
        <f>G224/1000</f>
        <v>20</v>
      </c>
      <c r="I224" s="326"/>
      <c r="J224" s="317"/>
      <c r="K224" s="317"/>
      <c r="L224" s="317">
        <f t="shared" si="28"/>
        <v>0</v>
      </c>
    </row>
    <row r="225" spans="1:12" ht="15.75" hidden="1">
      <c r="A225" s="328" t="s">
        <v>166</v>
      </c>
      <c r="B225" s="322" t="s">
        <v>178</v>
      </c>
      <c r="C225" s="322" t="s">
        <v>152</v>
      </c>
      <c r="D225" s="322" t="s">
        <v>189</v>
      </c>
      <c r="E225" s="353">
        <v>8900289003</v>
      </c>
      <c r="F225" s="322" t="s">
        <v>240</v>
      </c>
      <c r="G225" s="323">
        <v>20000</v>
      </c>
      <c r="H225" s="316">
        <f>G225/1000</f>
        <v>20</v>
      </c>
      <c r="I225" s="326"/>
      <c r="J225" s="317"/>
      <c r="K225" s="317"/>
      <c r="L225" s="317">
        <f t="shared" si="28"/>
        <v>0</v>
      </c>
    </row>
    <row r="226" spans="1:12" ht="15.75">
      <c r="A226" s="318" t="s">
        <v>85</v>
      </c>
      <c r="B226" s="319" t="s">
        <v>178</v>
      </c>
      <c r="C226" s="319" t="s">
        <v>152</v>
      </c>
      <c r="D226" s="319" t="s">
        <v>175</v>
      </c>
      <c r="E226" s="319"/>
      <c r="F226" s="319"/>
      <c r="G226" s="320">
        <f>G227</f>
        <v>15000</v>
      </c>
      <c r="H226" s="326">
        <f>G226/1000</f>
        <v>15</v>
      </c>
      <c r="I226" s="326">
        <f aca="true" t="shared" si="29" ref="I226:I245">J226/1000</f>
        <v>0</v>
      </c>
      <c r="J226" s="327">
        <f aca="true" t="shared" si="30" ref="J226:K234">J227</f>
        <v>0</v>
      </c>
      <c r="K226" s="327">
        <f t="shared" si="30"/>
        <v>0</v>
      </c>
      <c r="L226" s="327">
        <f t="shared" si="28"/>
        <v>0</v>
      </c>
    </row>
    <row r="227" spans="1:12" ht="26.25" customHeight="1">
      <c r="A227" s="321" t="s">
        <v>426</v>
      </c>
      <c r="B227" s="322" t="s">
        <v>178</v>
      </c>
      <c r="C227" s="322" t="s">
        <v>152</v>
      </c>
      <c r="D227" s="322" t="s">
        <v>175</v>
      </c>
      <c r="E227" s="322" t="s">
        <v>3</v>
      </c>
      <c r="F227" s="322"/>
      <c r="G227" s="323">
        <f>G228</f>
        <v>15000</v>
      </c>
      <c r="H227" s="316">
        <f>G227/1000</f>
        <v>15</v>
      </c>
      <c r="I227" s="316">
        <f t="shared" si="29"/>
        <v>0</v>
      </c>
      <c r="J227" s="317">
        <f t="shared" si="30"/>
        <v>0</v>
      </c>
      <c r="K227" s="317">
        <f t="shared" si="30"/>
        <v>0</v>
      </c>
      <c r="L227" s="317">
        <f t="shared" si="28"/>
        <v>0</v>
      </c>
    </row>
    <row r="228" spans="1:12" ht="15.75">
      <c r="A228" s="321" t="s">
        <v>292</v>
      </c>
      <c r="B228" s="322" t="s">
        <v>178</v>
      </c>
      <c r="C228" s="322" t="s">
        <v>152</v>
      </c>
      <c r="D228" s="322" t="s">
        <v>175</v>
      </c>
      <c r="E228" s="322" t="s">
        <v>429</v>
      </c>
      <c r="F228" s="322"/>
      <c r="G228" s="323">
        <f>G230</f>
        <v>15000</v>
      </c>
      <c r="H228" s="316">
        <f>G228/1000</f>
        <v>15</v>
      </c>
      <c r="I228" s="316">
        <f t="shared" si="29"/>
        <v>0</v>
      </c>
      <c r="J228" s="317">
        <f>J230</f>
        <v>0</v>
      </c>
      <c r="K228" s="317">
        <f>K230</f>
        <v>0</v>
      </c>
      <c r="L228" s="317">
        <f t="shared" si="28"/>
        <v>0</v>
      </c>
    </row>
    <row r="229" spans="1:12" ht="15.75">
      <c r="A229" s="321" t="s">
        <v>427</v>
      </c>
      <c r="B229" s="322" t="s">
        <v>178</v>
      </c>
      <c r="C229" s="322" t="s">
        <v>152</v>
      </c>
      <c r="D229" s="322" t="s">
        <v>175</v>
      </c>
      <c r="E229" s="322" t="s">
        <v>428</v>
      </c>
      <c r="F229" s="322"/>
      <c r="G229" s="323">
        <f aca="true" t="shared" si="31" ref="G229:G234">G230</f>
        <v>15000</v>
      </c>
      <c r="H229" s="316">
        <v>15</v>
      </c>
      <c r="I229" s="316">
        <v>0</v>
      </c>
      <c r="J229" s="317"/>
      <c r="K229" s="317"/>
      <c r="L229" s="317">
        <v>0</v>
      </c>
    </row>
    <row r="230" spans="1:12" ht="27.75" customHeight="1">
      <c r="A230" s="321" t="s">
        <v>212</v>
      </c>
      <c r="B230" s="322" t="s">
        <v>178</v>
      </c>
      <c r="C230" s="322" t="s">
        <v>152</v>
      </c>
      <c r="D230" s="322" t="s">
        <v>175</v>
      </c>
      <c r="E230" s="322" t="s">
        <v>428</v>
      </c>
      <c r="F230" s="322" t="s">
        <v>142</v>
      </c>
      <c r="G230" s="323">
        <f t="shared" si="31"/>
        <v>15000</v>
      </c>
      <c r="H230" s="316">
        <f>G230/1000</f>
        <v>15</v>
      </c>
      <c r="I230" s="326">
        <f t="shared" si="29"/>
        <v>0</v>
      </c>
      <c r="J230" s="317">
        <f t="shared" si="30"/>
        <v>0</v>
      </c>
      <c r="K230" s="317">
        <f t="shared" si="30"/>
        <v>0</v>
      </c>
      <c r="L230" s="317">
        <f t="shared" si="28"/>
        <v>0</v>
      </c>
    </row>
    <row r="231" spans="1:12" ht="27.75" customHeight="1" hidden="1">
      <c r="A231" s="321" t="s">
        <v>237</v>
      </c>
      <c r="B231" s="322" t="s">
        <v>178</v>
      </c>
      <c r="C231" s="322" t="s">
        <v>152</v>
      </c>
      <c r="D231" s="322" t="s">
        <v>175</v>
      </c>
      <c r="E231" s="322" t="s">
        <v>428</v>
      </c>
      <c r="F231" s="322" t="s">
        <v>238</v>
      </c>
      <c r="G231" s="323">
        <f t="shared" si="31"/>
        <v>15000</v>
      </c>
      <c r="H231" s="316">
        <f>G231/1000</f>
        <v>15</v>
      </c>
      <c r="I231" s="326">
        <f t="shared" si="29"/>
        <v>0</v>
      </c>
      <c r="J231" s="317">
        <f t="shared" si="30"/>
        <v>0</v>
      </c>
      <c r="K231" s="317">
        <f t="shared" si="30"/>
        <v>0</v>
      </c>
      <c r="L231" s="317">
        <f t="shared" si="28"/>
        <v>0</v>
      </c>
    </row>
    <row r="232" spans="1:12" ht="15.75" hidden="1">
      <c r="A232" s="321" t="s">
        <v>294</v>
      </c>
      <c r="B232" s="322" t="s">
        <v>178</v>
      </c>
      <c r="C232" s="322" t="s">
        <v>152</v>
      </c>
      <c r="D232" s="322" t="s">
        <v>175</v>
      </c>
      <c r="E232" s="322" t="s">
        <v>428</v>
      </c>
      <c r="F232" s="322" t="s">
        <v>240</v>
      </c>
      <c r="G232" s="323">
        <f t="shared" si="31"/>
        <v>15000</v>
      </c>
      <c r="H232" s="316">
        <f>G232/1000</f>
        <v>15</v>
      </c>
      <c r="I232" s="326">
        <f t="shared" si="29"/>
        <v>0</v>
      </c>
      <c r="J232" s="317">
        <f t="shared" si="30"/>
        <v>0</v>
      </c>
      <c r="K232" s="317">
        <f t="shared" si="30"/>
        <v>0</v>
      </c>
      <c r="L232" s="317">
        <f t="shared" si="28"/>
        <v>0</v>
      </c>
    </row>
    <row r="233" spans="1:12" ht="15.75" hidden="1">
      <c r="A233" s="321" t="s">
        <v>71</v>
      </c>
      <c r="B233" s="322" t="s">
        <v>178</v>
      </c>
      <c r="C233" s="322" t="s">
        <v>152</v>
      </c>
      <c r="D233" s="322" t="s">
        <v>175</v>
      </c>
      <c r="E233" s="322" t="s">
        <v>428</v>
      </c>
      <c r="F233" s="322" t="s">
        <v>240</v>
      </c>
      <c r="G233" s="323">
        <f t="shared" si="31"/>
        <v>15000</v>
      </c>
      <c r="H233" s="316">
        <f>G233/1000</f>
        <v>15</v>
      </c>
      <c r="I233" s="326">
        <f t="shared" si="29"/>
        <v>0</v>
      </c>
      <c r="J233" s="317">
        <f t="shared" si="30"/>
        <v>0</v>
      </c>
      <c r="K233" s="317">
        <f t="shared" si="30"/>
        <v>0</v>
      </c>
      <c r="L233" s="317">
        <f t="shared" si="28"/>
        <v>0</v>
      </c>
    </row>
    <row r="234" spans="1:12" ht="15.75" hidden="1">
      <c r="A234" s="321" t="s">
        <v>153</v>
      </c>
      <c r="B234" s="322" t="s">
        <v>178</v>
      </c>
      <c r="C234" s="322" t="s">
        <v>152</v>
      </c>
      <c r="D234" s="322" t="s">
        <v>175</v>
      </c>
      <c r="E234" s="322" t="s">
        <v>428</v>
      </c>
      <c r="F234" s="322" t="s">
        <v>240</v>
      </c>
      <c r="G234" s="323">
        <f t="shared" si="31"/>
        <v>15000</v>
      </c>
      <c r="H234" s="316">
        <f>G234/1000</f>
        <v>15</v>
      </c>
      <c r="I234" s="326">
        <f t="shared" si="29"/>
        <v>0</v>
      </c>
      <c r="J234" s="317">
        <f t="shared" si="30"/>
        <v>0</v>
      </c>
      <c r="K234" s="317">
        <f t="shared" si="30"/>
        <v>0</v>
      </c>
      <c r="L234" s="317">
        <f t="shared" si="28"/>
        <v>0</v>
      </c>
    </row>
    <row r="235" spans="1:12" ht="15.75" hidden="1">
      <c r="A235" s="321" t="s">
        <v>161</v>
      </c>
      <c r="B235" s="322" t="s">
        <v>178</v>
      </c>
      <c r="C235" s="322" t="s">
        <v>152</v>
      </c>
      <c r="D235" s="322" t="s">
        <v>175</v>
      </c>
      <c r="E235" s="322" t="s">
        <v>428</v>
      </c>
      <c r="F235" s="322" t="s">
        <v>240</v>
      </c>
      <c r="G235" s="323">
        <v>15000</v>
      </c>
      <c r="H235" s="316">
        <f>G235/1000</f>
        <v>15</v>
      </c>
      <c r="I235" s="326">
        <f t="shared" si="29"/>
        <v>0</v>
      </c>
      <c r="J235" s="317">
        <v>0</v>
      </c>
      <c r="K235" s="317">
        <v>0</v>
      </c>
      <c r="L235" s="317">
        <f t="shared" si="28"/>
        <v>0</v>
      </c>
    </row>
    <row r="236" spans="1:12" ht="15.75">
      <c r="A236" s="318" t="s">
        <v>180</v>
      </c>
      <c r="B236" s="319" t="s">
        <v>178</v>
      </c>
      <c r="C236" s="319" t="s">
        <v>181</v>
      </c>
      <c r="D236" s="319"/>
      <c r="E236" s="319"/>
      <c r="F236" s="319"/>
      <c r="G236" s="320">
        <f>G249+G301</f>
        <v>838041.67</v>
      </c>
      <c r="H236" s="326">
        <f>G236/1000</f>
        <v>838.0416700000001</v>
      </c>
      <c r="I236" s="326">
        <f t="shared" si="29"/>
        <v>778.65017</v>
      </c>
      <c r="J236" s="327">
        <f>J249+J301</f>
        <v>778650.17</v>
      </c>
      <c r="K236" s="327">
        <f>K249+K301</f>
        <v>414100</v>
      </c>
      <c r="L236" s="327">
        <f t="shared" si="28"/>
        <v>92.91306123238478</v>
      </c>
    </row>
    <row r="237" spans="1:12" ht="16.5" hidden="1" thickBot="1">
      <c r="A237" s="360" t="s">
        <v>182</v>
      </c>
      <c r="B237" s="322" t="s">
        <v>178</v>
      </c>
      <c r="C237" s="319" t="s">
        <v>181</v>
      </c>
      <c r="D237" s="319" t="s">
        <v>140</v>
      </c>
      <c r="E237" s="319"/>
      <c r="F237" s="319"/>
      <c r="G237" s="320">
        <f aca="true" t="shared" si="32" ref="G237:G244">G238</f>
        <v>0</v>
      </c>
      <c r="H237" s="326">
        <f>G237/1000</f>
        <v>0</v>
      </c>
      <c r="I237" s="316">
        <f t="shared" si="29"/>
        <v>0</v>
      </c>
      <c r="J237" s="317">
        <f aca="true" t="shared" si="33" ref="J237:K244">J238</f>
        <v>0</v>
      </c>
      <c r="K237" s="317">
        <f t="shared" si="33"/>
        <v>0</v>
      </c>
      <c r="L237" s="317" t="e">
        <f t="shared" si="28"/>
        <v>#DIV/0!</v>
      </c>
    </row>
    <row r="238" spans="1:12" ht="15.75" hidden="1">
      <c r="A238" s="361" t="s">
        <v>61</v>
      </c>
      <c r="B238" s="322" t="s">
        <v>178</v>
      </c>
      <c r="C238" s="319" t="s">
        <v>181</v>
      </c>
      <c r="D238" s="319" t="s">
        <v>140</v>
      </c>
      <c r="E238" s="361">
        <v>3500000000</v>
      </c>
      <c r="F238" s="319"/>
      <c r="G238" s="320">
        <f t="shared" si="32"/>
        <v>0</v>
      </c>
      <c r="H238" s="326">
        <f>G238/1000</f>
        <v>0</v>
      </c>
      <c r="I238" s="316">
        <f t="shared" si="29"/>
        <v>0</v>
      </c>
      <c r="J238" s="317">
        <f t="shared" si="33"/>
        <v>0</v>
      </c>
      <c r="K238" s="317">
        <f t="shared" si="33"/>
        <v>0</v>
      </c>
      <c r="L238" s="317" t="e">
        <f t="shared" si="28"/>
        <v>#DIV/0!</v>
      </c>
    </row>
    <row r="239" spans="1:12" ht="16.5" hidden="1" thickBot="1">
      <c r="A239" s="362" t="s">
        <v>300</v>
      </c>
      <c r="B239" s="322" t="s">
        <v>178</v>
      </c>
      <c r="C239" s="319" t="s">
        <v>181</v>
      </c>
      <c r="D239" s="319" t="s">
        <v>140</v>
      </c>
      <c r="E239" s="319" t="s">
        <v>301</v>
      </c>
      <c r="F239" s="319"/>
      <c r="G239" s="320">
        <f t="shared" si="32"/>
        <v>0</v>
      </c>
      <c r="H239" s="326">
        <f>G239/1000</f>
        <v>0</v>
      </c>
      <c r="I239" s="316">
        <f t="shared" si="29"/>
        <v>0</v>
      </c>
      <c r="J239" s="317">
        <f t="shared" si="33"/>
        <v>0</v>
      </c>
      <c r="K239" s="317">
        <f t="shared" si="33"/>
        <v>0</v>
      </c>
      <c r="L239" s="317" t="e">
        <f t="shared" si="28"/>
        <v>#DIV/0!</v>
      </c>
    </row>
    <row r="240" spans="1:12" ht="26.25" hidden="1">
      <c r="A240" s="321" t="s">
        <v>212</v>
      </c>
      <c r="B240" s="322" t="s">
        <v>178</v>
      </c>
      <c r="C240" s="322" t="s">
        <v>181</v>
      </c>
      <c r="D240" s="322" t="s">
        <v>140</v>
      </c>
      <c r="E240" s="322" t="s">
        <v>301</v>
      </c>
      <c r="F240" s="322" t="s">
        <v>142</v>
      </c>
      <c r="G240" s="323">
        <f t="shared" si="32"/>
        <v>0</v>
      </c>
      <c r="H240" s="316">
        <f>G240/1000</f>
        <v>0</v>
      </c>
      <c r="I240" s="316">
        <f t="shared" si="29"/>
        <v>0</v>
      </c>
      <c r="J240" s="317">
        <f t="shared" si="33"/>
        <v>0</v>
      </c>
      <c r="K240" s="317">
        <f t="shared" si="33"/>
        <v>0</v>
      </c>
      <c r="L240" s="317" t="e">
        <f t="shared" si="28"/>
        <v>#DIV/0!</v>
      </c>
    </row>
    <row r="241" spans="1:12" ht="26.25" hidden="1">
      <c r="A241" s="321" t="s">
        <v>237</v>
      </c>
      <c r="B241" s="322" t="s">
        <v>178</v>
      </c>
      <c r="C241" s="322" t="s">
        <v>181</v>
      </c>
      <c r="D241" s="322" t="s">
        <v>140</v>
      </c>
      <c r="E241" s="322" t="s">
        <v>301</v>
      </c>
      <c r="F241" s="322" t="s">
        <v>238</v>
      </c>
      <c r="G241" s="323">
        <f t="shared" si="32"/>
        <v>0</v>
      </c>
      <c r="H241" s="316">
        <f>G241/1000</f>
        <v>0</v>
      </c>
      <c r="I241" s="316">
        <f t="shared" si="29"/>
        <v>0</v>
      </c>
      <c r="J241" s="317">
        <f t="shared" si="33"/>
        <v>0</v>
      </c>
      <c r="K241" s="317">
        <f t="shared" si="33"/>
        <v>0</v>
      </c>
      <c r="L241" s="317" t="e">
        <f t="shared" si="28"/>
        <v>#DIV/0!</v>
      </c>
    </row>
    <row r="242" spans="1:12" ht="15.75" hidden="1">
      <c r="A242" s="321" t="s">
        <v>294</v>
      </c>
      <c r="B242" s="322" t="s">
        <v>178</v>
      </c>
      <c r="C242" s="322" t="s">
        <v>181</v>
      </c>
      <c r="D242" s="322" t="s">
        <v>140</v>
      </c>
      <c r="E242" s="322" t="s">
        <v>301</v>
      </c>
      <c r="F242" s="322" t="s">
        <v>240</v>
      </c>
      <c r="G242" s="323">
        <f>G243+G246</f>
        <v>0</v>
      </c>
      <c r="H242" s="316">
        <f>G242/1000</f>
        <v>0</v>
      </c>
      <c r="I242" s="316">
        <f t="shared" si="29"/>
        <v>0</v>
      </c>
      <c r="J242" s="317">
        <f t="shared" si="33"/>
        <v>0</v>
      </c>
      <c r="K242" s="317">
        <f t="shared" si="33"/>
        <v>0</v>
      </c>
      <c r="L242" s="317" t="e">
        <f t="shared" si="28"/>
        <v>#DIV/0!</v>
      </c>
    </row>
    <row r="243" spans="1:12" ht="15.75" hidden="1">
      <c r="A243" s="336" t="s">
        <v>71</v>
      </c>
      <c r="B243" s="322" t="s">
        <v>178</v>
      </c>
      <c r="C243" s="322" t="s">
        <v>181</v>
      </c>
      <c r="D243" s="322" t="s">
        <v>140</v>
      </c>
      <c r="E243" s="322" t="s">
        <v>301</v>
      </c>
      <c r="F243" s="322" t="s">
        <v>240</v>
      </c>
      <c r="G243" s="323">
        <f t="shared" si="32"/>
        <v>0</v>
      </c>
      <c r="H243" s="316">
        <f>G243/1000</f>
        <v>0</v>
      </c>
      <c r="I243" s="316">
        <f t="shared" si="29"/>
        <v>0</v>
      </c>
      <c r="J243" s="317">
        <f t="shared" si="33"/>
        <v>0</v>
      </c>
      <c r="K243" s="317">
        <f t="shared" si="33"/>
        <v>0</v>
      </c>
      <c r="L243" s="317" t="e">
        <f t="shared" si="28"/>
        <v>#DIV/0!</v>
      </c>
    </row>
    <row r="244" spans="1:12" ht="15.75" hidden="1">
      <c r="A244" s="336" t="s">
        <v>153</v>
      </c>
      <c r="B244" s="322" t="s">
        <v>178</v>
      </c>
      <c r="C244" s="322" t="s">
        <v>181</v>
      </c>
      <c r="D244" s="322" t="s">
        <v>140</v>
      </c>
      <c r="E244" s="322" t="s">
        <v>301</v>
      </c>
      <c r="F244" s="322" t="s">
        <v>240</v>
      </c>
      <c r="G244" s="323">
        <f t="shared" si="32"/>
        <v>0</v>
      </c>
      <c r="H244" s="316">
        <f>G244/1000</f>
        <v>0</v>
      </c>
      <c r="I244" s="316">
        <f t="shared" si="29"/>
        <v>0</v>
      </c>
      <c r="J244" s="317">
        <f t="shared" si="33"/>
        <v>0</v>
      </c>
      <c r="K244" s="317">
        <f t="shared" si="33"/>
        <v>0</v>
      </c>
      <c r="L244" s="317" t="e">
        <f t="shared" si="28"/>
        <v>#DIV/0!</v>
      </c>
    </row>
    <row r="245" spans="1:12" ht="15.75" hidden="1">
      <c r="A245" s="321" t="s">
        <v>161</v>
      </c>
      <c r="B245" s="322" t="s">
        <v>178</v>
      </c>
      <c r="C245" s="322" t="s">
        <v>181</v>
      </c>
      <c r="D245" s="322" t="s">
        <v>140</v>
      </c>
      <c r="E245" s="322" t="s">
        <v>301</v>
      </c>
      <c r="F245" s="322" t="s">
        <v>240</v>
      </c>
      <c r="G245" s="323">
        <v>0</v>
      </c>
      <c r="H245" s="316">
        <f>G245/1000</f>
        <v>0</v>
      </c>
      <c r="I245" s="316">
        <f t="shared" si="29"/>
        <v>0</v>
      </c>
      <c r="J245" s="317">
        <v>0</v>
      </c>
      <c r="K245" s="317">
        <v>0</v>
      </c>
      <c r="L245" s="317" t="e">
        <f t="shared" si="28"/>
        <v>#DIV/0!</v>
      </c>
    </row>
    <row r="246" spans="1:12" ht="15.75" hidden="1">
      <c r="A246" s="321" t="s">
        <v>73</v>
      </c>
      <c r="B246" s="322" t="s">
        <v>178</v>
      </c>
      <c r="C246" s="322" t="s">
        <v>181</v>
      </c>
      <c r="D246" s="322" t="s">
        <v>140</v>
      </c>
      <c r="E246" s="322" t="s">
        <v>301</v>
      </c>
      <c r="F246" s="322" t="s">
        <v>240</v>
      </c>
      <c r="G246" s="323">
        <f>G247</f>
        <v>0</v>
      </c>
      <c r="H246" s="316">
        <f>G246/1000</f>
        <v>0</v>
      </c>
      <c r="I246" s="316"/>
      <c r="J246" s="317"/>
      <c r="K246" s="317"/>
      <c r="L246" s="317" t="e">
        <f t="shared" si="28"/>
        <v>#DIV/0!</v>
      </c>
    </row>
    <row r="247" spans="1:12" ht="15.75" hidden="1">
      <c r="A247" s="321" t="s">
        <v>168</v>
      </c>
      <c r="B247" s="322" t="s">
        <v>178</v>
      </c>
      <c r="C247" s="322" t="s">
        <v>181</v>
      </c>
      <c r="D247" s="322" t="s">
        <v>140</v>
      </c>
      <c r="E247" s="322" t="s">
        <v>301</v>
      </c>
      <c r="F247" s="322" t="s">
        <v>240</v>
      </c>
      <c r="G247" s="323">
        <f>G248</f>
        <v>0</v>
      </c>
      <c r="H247" s="316">
        <f>G247/1000</f>
        <v>0</v>
      </c>
      <c r="I247" s="316"/>
      <c r="J247" s="317"/>
      <c r="K247" s="317"/>
      <c r="L247" s="317" t="e">
        <f t="shared" si="28"/>
        <v>#DIV/0!</v>
      </c>
    </row>
    <row r="248" spans="1:12" ht="15.75" hidden="1">
      <c r="A248" s="328" t="s">
        <v>316</v>
      </c>
      <c r="B248" s="322" t="s">
        <v>178</v>
      </c>
      <c r="C248" s="322" t="s">
        <v>181</v>
      </c>
      <c r="D248" s="322" t="s">
        <v>140</v>
      </c>
      <c r="E248" s="322" t="s">
        <v>301</v>
      </c>
      <c r="F248" s="322" t="s">
        <v>240</v>
      </c>
      <c r="G248" s="323">
        <v>0</v>
      </c>
      <c r="H248" s="316">
        <f>G248/1000</f>
        <v>0</v>
      </c>
      <c r="I248" s="316"/>
      <c r="J248" s="317"/>
      <c r="K248" s="317"/>
      <c r="L248" s="317" t="e">
        <f t="shared" si="28"/>
        <v>#DIV/0!</v>
      </c>
    </row>
    <row r="249" spans="1:12" ht="15.75">
      <c r="A249" s="321" t="s">
        <v>183</v>
      </c>
      <c r="B249" s="322" t="s">
        <v>178</v>
      </c>
      <c r="C249" s="322" t="s">
        <v>181</v>
      </c>
      <c r="D249" s="322" t="s">
        <v>141</v>
      </c>
      <c r="E249" s="322"/>
      <c r="F249" s="322"/>
      <c r="G249" s="323">
        <f>G250+G270+G280+G289</f>
        <v>246000</v>
      </c>
      <c r="H249" s="316">
        <f>G249/1000</f>
        <v>246</v>
      </c>
      <c r="I249" s="316">
        <f>J249/1000</f>
        <v>202.75686</v>
      </c>
      <c r="J249" s="317">
        <f>J250+J270</f>
        <v>202756.86</v>
      </c>
      <c r="K249" s="317">
        <f>K280</f>
        <v>0</v>
      </c>
      <c r="L249" s="317">
        <f t="shared" si="28"/>
        <v>82.42148780487804</v>
      </c>
    </row>
    <row r="250" spans="1:12" ht="15.75">
      <c r="A250" s="321" t="s">
        <v>430</v>
      </c>
      <c r="B250" s="322" t="s">
        <v>178</v>
      </c>
      <c r="C250" s="322" t="s">
        <v>181</v>
      </c>
      <c r="D250" s="322" t="s">
        <v>141</v>
      </c>
      <c r="E250" s="322" t="s">
        <v>4</v>
      </c>
      <c r="F250" s="322"/>
      <c r="G250" s="323">
        <f>G251</f>
        <v>118400</v>
      </c>
      <c r="H250" s="316">
        <f>G250/1000</f>
        <v>118.4</v>
      </c>
      <c r="I250" s="316">
        <f>J250/1000</f>
        <v>78.15686</v>
      </c>
      <c r="J250" s="317">
        <f>J251</f>
        <v>78156.86</v>
      </c>
      <c r="K250" s="317">
        <f>K251</f>
        <v>0</v>
      </c>
      <c r="L250" s="317">
        <f t="shared" si="28"/>
        <v>66.01086148648648</v>
      </c>
    </row>
    <row r="251" spans="1:12" ht="27" customHeight="1">
      <c r="A251" s="321" t="s">
        <v>433</v>
      </c>
      <c r="B251" s="322" t="s">
        <v>178</v>
      </c>
      <c r="C251" s="322" t="s">
        <v>181</v>
      </c>
      <c r="D251" s="322" t="s">
        <v>141</v>
      </c>
      <c r="E251" s="322" t="s">
        <v>434</v>
      </c>
      <c r="F251" s="322"/>
      <c r="G251" s="323">
        <f>G252+G259</f>
        <v>118400</v>
      </c>
      <c r="H251" s="316">
        <f>G251/1000</f>
        <v>118.4</v>
      </c>
      <c r="I251" s="316">
        <f>J251/1000</f>
        <v>78.15686</v>
      </c>
      <c r="J251" s="317">
        <f>J252+J259</f>
        <v>78156.86</v>
      </c>
      <c r="K251" s="317">
        <f>K259</f>
        <v>0</v>
      </c>
      <c r="L251" s="317">
        <f t="shared" si="28"/>
        <v>66.01086148648648</v>
      </c>
    </row>
    <row r="252" spans="1:12" ht="18.75" customHeight="1">
      <c r="A252" s="321" t="s">
        <v>485</v>
      </c>
      <c r="B252" s="322"/>
      <c r="C252" s="322" t="s">
        <v>181</v>
      </c>
      <c r="D252" s="322" t="s">
        <v>141</v>
      </c>
      <c r="E252" s="322" t="s">
        <v>486</v>
      </c>
      <c r="F252" s="322"/>
      <c r="G252" s="323">
        <f aca="true" t="shared" si="34" ref="G252:G257">G253</f>
        <v>50000</v>
      </c>
      <c r="H252" s="316">
        <f>G252/1000</f>
        <v>50</v>
      </c>
      <c r="I252" s="316">
        <v>50</v>
      </c>
      <c r="J252" s="317">
        <f>J253</f>
        <v>50000</v>
      </c>
      <c r="K252" s="317"/>
      <c r="L252" s="317">
        <f t="shared" si="28"/>
        <v>100</v>
      </c>
    </row>
    <row r="253" spans="1:12" ht="17.25" customHeight="1">
      <c r="A253" s="336" t="s">
        <v>135</v>
      </c>
      <c r="B253" s="348"/>
      <c r="C253" s="322" t="s">
        <v>181</v>
      </c>
      <c r="D253" s="322" t="s">
        <v>141</v>
      </c>
      <c r="E253" s="322" t="s">
        <v>486</v>
      </c>
      <c r="F253" s="351">
        <v>800</v>
      </c>
      <c r="G253" s="323">
        <f t="shared" si="34"/>
        <v>50000</v>
      </c>
      <c r="H253" s="316">
        <f>G253/1000</f>
        <v>50</v>
      </c>
      <c r="I253" s="316">
        <v>50</v>
      </c>
      <c r="J253" s="317">
        <v>50000</v>
      </c>
      <c r="K253" s="317"/>
      <c r="L253" s="317">
        <f t="shared" si="28"/>
        <v>100</v>
      </c>
    </row>
    <row r="254" spans="1:12" ht="12.75" customHeight="1" hidden="1">
      <c r="A254" s="321" t="s">
        <v>241</v>
      </c>
      <c r="B254" s="348"/>
      <c r="C254" s="322" t="s">
        <v>181</v>
      </c>
      <c r="D254" s="322" t="s">
        <v>141</v>
      </c>
      <c r="E254" s="322" t="s">
        <v>486</v>
      </c>
      <c r="F254" s="351">
        <v>850</v>
      </c>
      <c r="G254" s="323">
        <f t="shared" si="34"/>
        <v>50000</v>
      </c>
      <c r="H254" s="316">
        <f>G254/1000</f>
        <v>50</v>
      </c>
      <c r="I254" s="316"/>
      <c r="J254" s="317"/>
      <c r="K254" s="317"/>
      <c r="L254" s="317">
        <f t="shared" si="28"/>
        <v>0</v>
      </c>
    </row>
    <row r="255" spans="1:12" ht="13.5" customHeight="1" hidden="1">
      <c r="A255" s="321" t="s">
        <v>246</v>
      </c>
      <c r="B255" s="348"/>
      <c r="C255" s="322" t="s">
        <v>181</v>
      </c>
      <c r="D255" s="322" t="s">
        <v>141</v>
      </c>
      <c r="E255" s="322" t="s">
        <v>486</v>
      </c>
      <c r="F255" s="339">
        <v>853</v>
      </c>
      <c r="G255" s="323">
        <f t="shared" si="34"/>
        <v>50000</v>
      </c>
      <c r="H255" s="316">
        <f>G255/1000</f>
        <v>50</v>
      </c>
      <c r="I255" s="316"/>
      <c r="J255" s="317"/>
      <c r="K255" s="317"/>
      <c r="L255" s="317">
        <f t="shared" si="28"/>
        <v>0</v>
      </c>
    </row>
    <row r="256" spans="1:12" ht="15" customHeight="1" hidden="1">
      <c r="A256" s="336" t="s">
        <v>71</v>
      </c>
      <c r="B256" s="348"/>
      <c r="C256" s="322" t="s">
        <v>181</v>
      </c>
      <c r="D256" s="322" t="s">
        <v>141</v>
      </c>
      <c r="E256" s="322" t="s">
        <v>486</v>
      </c>
      <c r="F256" s="339">
        <v>853</v>
      </c>
      <c r="G256" s="323">
        <f t="shared" si="34"/>
        <v>50000</v>
      </c>
      <c r="H256" s="316">
        <f>G256/1000</f>
        <v>50</v>
      </c>
      <c r="I256" s="316"/>
      <c r="J256" s="317"/>
      <c r="K256" s="317"/>
      <c r="L256" s="317">
        <f t="shared" si="28"/>
        <v>0</v>
      </c>
    </row>
    <row r="257" spans="1:12" ht="17.25" customHeight="1" hidden="1">
      <c r="A257" s="321" t="s">
        <v>163</v>
      </c>
      <c r="B257" s="348"/>
      <c r="C257" s="322" t="s">
        <v>181</v>
      </c>
      <c r="D257" s="322" t="s">
        <v>141</v>
      </c>
      <c r="E257" s="322" t="s">
        <v>486</v>
      </c>
      <c r="F257" s="339">
        <v>853</v>
      </c>
      <c r="G257" s="323">
        <f t="shared" si="34"/>
        <v>50000</v>
      </c>
      <c r="H257" s="316">
        <f>G257/1000</f>
        <v>50</v>
      </c>
      <c r="I257" s="316"/>
      <c r="J257" s="317"/>
      <c r="K257" s="317"/>
      <c r="L257" s="317">
        <f t="shared" si="28"/>
        <v>0</v>
      </c>
    </row>
    <row r="258" spans="1:12" ht="16.5" customHeight="1" hidden="1">
      <c r="A258" s="321" t="s">
        <v>399</v>
      </c>
      <c r="B258" s="348"/>
      <c r="C258" s="322" t="s">
        <v>181</v>
      </c>
      <c r="D258" s="322" t="s">
        <v>141</v>
      </c>
      <c r="E258" s="322" t="s">
        <v>486</v>
      </c>
      <c r="F258" s="339">
        <v>853</v>
      </c>
      <c r="G258" s="323">
        <v>50000</v>
      </c>
      <c r="H258" s="316">
        <f>G258/1000</f>
        <v>50</v>
      </c>
      <c r="I258" s="316"/>
      <c r="J258" s="317"/>
      <c r="K258" s="317"/>
      <c r="L258" s="317">
        <f t="shared" si="28"/>
        <v>0</v>
      </c>
    </row>
    <row r="259" spans="1:12" ht="15.75">
      <c r="A259" s="328" t="s">
        <v>431</v>
      </c>
      <c r="B259" s="322" t="s">
        <v>178</v>
      </c>
      <c r="C259" s="322" t="s">
        <v>181</v>
      </c>
      <c r="D259" s="322" t="s">
        <v>141</v>
      </c>
      <c r="E259" s="322" t="s">
        <v>432</v>
      </c>
      <c r="F259" s="322"/>
      <c r="G259" s="323">
        <f>G260</f>
        <v>68400</v>
      </c>
      <c r="H259" s="316">
        <f>G259/1000</f>
        <v>68.4</v>
      </c>
      <c r="I259" s="316">
        <f>J259/1000</f>
        <v>28.15686</v>
      </c>
      <c r="J259" s="317">
        <f aca="true" t="shared" si="35" ref="J259:K261">J260</f>
        <v>28156.86</v>
      </c>
      <c r="K259" s="317">
        <f t="shared" si="35"/>
        <v>0</v>
      </c>
      <c r="L259" s="317">
        <f t="shared" si="28"/>
        <v>41.165</v>
      </c>
    </row>
    <row r="260" spans="1:12" ht="26.25">
      <c r="A260" s="321" t="s">
        <v>283</v>
      </c>
      <c r="B260" s="322" t="s">
        <v>178</v>
      </c>
      <c r="C260" s="322" t="s">
        <v>181</v>
      </c>
      <c r="D260" s="322" t="s">
        <v>141</v>
      </c>
      <c r="E260" s="322" t="s">
        <v>432</v>
      </c>
      <c r="F260" s="322" t="s">
        <v>142</v>
      </c>
      <c r="G260" s="323">
        <f>G261</f>
        <v>68400</v>
      </c>
      <c r="H260" s="316">
        <f>G260/1000</f>
        <v>68.4</v>
      </c>
      <c r="I260" s="316">
        <f aca="true" t="shared" si="36" ref="I260:I265">J260/1000</f>
        <v>28.15686</v>
      </c>
      <c r="J260" s="317">
        <v>28156.86</v>
      </c>
      <c r="K260" s="317">
        <f t="shared" si="35"/>
        <v>0</v>
      </c>
      <c r="L260" s="317">
        <f t="shared" si="28"/>
        <v>41.165</v>
      </c>
    </row>
    <row r="261" spans="1:12" ht="26.25" hidden="1">
      <c r="A261" s="321" t="s">
        <v>237</v>
      </c>
      <c r="B261" s="322" t="s">
        <v>178</v>
      </c>
      <c r="C261" s="322" t="s">
        <v>181</v>
      </c>
      <c r="D261" s="322" t="s">
        <v>141</v>
      </c>
      <c r="E261" s="322" t="s">
        <v>432</v>
      </c>
      <c r="F261" s="322" t="s">
        <v>238</v>
      </c>
      <c r="G261" s="323">
        <f>G262+G269</f>
        <v>68400</v>
      </c>
      <c r="H261" s="316">
        <f>G261/1000</f>
        <v>68.4</v>
      </c>
      <c r="I261" s="316">
        <f t="shared" si="36"/>
        <v>0</v>
      </c>
      <c r="J261" s="317">
        <f t="shared" si="35"/>
        <v>0</v>
      </c>
      <c r="K261" s="317">
        <f t="shared" si="35"/>
        <v>0</v>
      </c>
      <c r="L261" s="317">
        <f t="shared" si="28"/>
        <v>0</v>
      </c>
    </row>
    <row r="262" spans="1:12" ht="26.25" hidden="1">
      <c r="A262" s="321" t="s">
        <v>239</v>
      </c>
      <c r="B262" s="322" t="s">
        <v>178</v>
      </c>
      <c r="C262" s="322" t="s">
        <v>181</v>
      </c>
      <c r="D262" s="322" t="s">
        <v>141</v>
      </c>
      <c r="E262" s="322" t="s">
        <v>432</v>
      </c>
      <c r="F262" s="322" t="s">
        <v>240</v>
      </c>
      <c r="G262" s="323">
        <f>G263+G266</f>
        <v>15000</v>
      </c>
      <c r="H262" s="316">
        <f>G262/1000</f>
        <v>15</v>
      </c>
      <c r="I262" s="316">
        <f t="shared" si="36"/>
        <v>0</v>
      </c>
      <c r="J262" s="317">
        <v>0</v>
      </c>
      <c r="K262" s="317">
        <v>0</v>
      </c>
      <c r="L262" s="317">
        <f t="shared" si="28"/>
        <v>0</v>
      </c>
    </row>
    <row r="263" spans="1:12" ht="15.75" hidden="1">
      <c r="A263" s="321" t="s">
        <v>71</v>
      </c>
      <c r="B263" s="322" t="s">
        <v>178</v>
      </c>
      <c r="C263" s="322" t="s">
        <v>181</v>
      </c>
      <c r="D263" s="322" t="s">
        <v>141</v>
      </c>
      <c r="E263" s="322" t="s">
        <v>432</v>
      </c>
      <c r="F263" s="322" t="s">
        <v>240</v>
      </c>
      <c r="G263" s="323">
        <f>G264</f>
        <v>5000</v>
      </c>
      <c r="H263" s="316">
        <f>G263/1000</f>
        <v>5</v>
      </c>
      <c r="I263" s="316">
        <f t="shared" si="36"/>
        <v>0</v>
      </c>
      <c r="J263" s="317">
        <f>J264</f>
        <v>0</v>
      </c>
      <c r="K263" s="317">
        <f>K264</f>
        <v>0</v>
      </c>
      <c r="L263" s="317">
        <f t="shared" si="28"/>
        <v>0</v>
      </c>
    </row>
    <row r="264" spans="1:12" ht="15.75" hidden="1">
      <c r="A264" s="321" t="s">
        <v>153</v>
      </c>
      <c r="B264" s="322" t="s">
        <v>178</v>
      </c>
      <c r="C264" s="322" t="s">
        <v>181</v>
      </c>
      <c r="D264" s="322" t="s">
        <v>141</v>
      </c>
      <c r="E264" s="322" t="s">
        <v>432</v>
      </c>
      <c r="F264" s="322" t="s">
        <v>240</v>
      </c>
      <c r="G264" s="323">
        <f>G265</f>
        <v>5000</v>
      </c>
      <c r="H264" s="316">
        <f>G264/1000</f>
        <v>5</v>
      </c>
      <c r="I264" s="316">
        <f t="shared" si="36"/>
        <v>0</v>
      </c>
      <c r="J264" s="317">
        <f>J265</f>
        <v>0</v>
      </c>
      <c r="K264" s="317">
        <f>K265</f>
        <v>0</v>
      </c>
      <c r="L264" s="317">
        <f t="shared" si="28"/>
        <v>0</v>
      </c>
    </row>
    <row r="265" spans="1:12" ht="15.75" hidden="1">
      <c r="A265" s="321" t="s">
        <v>161</v>
      </c>
      <c r="B265" s="322" t="s">
        <v>178</v>
      </c>
      <c r="C265" s="322" t="s">
        <v>181</v>
      </c>
      <c r="D265" s="322" t="s">
        <v>141</v>
      </c>
      <c r="E265" s="322" t="s">
        <v>432</v>
      </c>
      <c r="F265" s="322" t="s">
        <v>240</v>
      </c>
      <c r="G265" s="323">
        <v>5000</v>
      </c>
      <c r="H265" s="316">
        <f>G265/1000</f>
        <v>5</v>
      </c>
      <c r="I265" s="316">
        <f t="shared" si="36"/>
        <v>0</v>
      </c>
      <c r="J265" s="317">
        <v>0</v>
      </c>
      <c r="K265" s="317">
        <v>0</v>
      </c>
      <c r="L265" s="317">
        <f t="shared" si="28"/>
        <v>0</v>
      </c>
    </row>
    <row r="266" spans="1:12" ht="15.75" hidden="1">
      <c r="A266" s="321" t="s">
        <v>73</v>
      </c>
      <c r="B266" s="322" t="s">
        <v>178</v>
      </c>
      <c r="C266" s="322" t="s">
        <v>181</v>
      </c>
      <c r="D266" s="322" t="s">
        <v>141</v>
      </c>
      <c r="E266" s="322" t="s">
        <v>432</v>
      </c>
      <c r="F266" s="322" t="s">
        <v>240</v>
      </c>
      <c r="G266" s="323">
        <f>G267</f>
        <v>10000</v>
      </c>
      <c r="H266" s="316">
        <f>G266/1000</f>
        <v>10</v>
      </c>
      <c r="I266" s="316"/>
      <c r="J266" s="317">
        <f>J267</f>
        <v>0</v>
      </c>
      <c r="K266" s="317">
        <f>K267</f>
        <v>0</v>
      </c>
      <c r="L266" s="317">
        <f t="shared" si="28"/>
        <v>0</v>
      </c>
    </row>
    <row r="267" spans="1:12" ht="15.75" hidden="1">
      <c r="A267" s="321" t="s">
        <v>168</v>
      </c>
      <c r="B267" s="322" t="s">
        <v>178</v>
      </c>
      <c r="C267" s="322" t="s">
        <v>181</v>
      </c>
      <c r="D267" s="322" t="s">
        <v>141</v>
      </c>
      <c r="E267" s="322" t="s">
        <v>432</v>
      </c>
      <c r="F267" s="322" t="s">
        <v>240</v>
      </c>
      <c r="G267" s="323">
        <f>G268</f>
        <v>10000</v>
      </c>
      <c r="H267" s="316">
        <f>G267/1000</f>
        <v>10</v>
      </c>
      <c r="I267" s="316"/>
      <c r="J267" s="317">
        <f>J268</f>
        <v>0</v>
      </c>
      <c r="K267" s="317">
        <f>K268</f>
        <v>0</v>
      </c>
      <c r="L267" s="317">
        <f t="shared" si="28"/>
        <v>0</v>
      </c>
    </row>
    <row r="268" spans="1:12" ht="15.75" hidden="1">
      <c r="A268" s="328" t="s">
        <v>316</v>
      </c>
      <c r="B268" s="322" t="s">
        <v>178</v>
      </c>
      <c r="C268" s="322" t="s">
        <v>181</v>
      </c>
      <c r="D268" s="322" t="s">
        <v>141</v>
      </c>
      <c r="E268" s="322" t="s">
        <v>432</v>
      </c>
      <c r="F268" s="322" t="s">
        <v>240</v>
      </c>
      <c r="G268" s="323">
        <v>10000</v>
      </c>
      <c r="H268" s="316">
        <f>G268/1000</f>
        <v>10</v>
      </c>
      <c r="I268" s="316"/>
      <c r="J268" s="317">
        <v>0</v>
      </c>
      <c r="K268" s="317">
        <v>0</v>
      </c>
      <c r="L268" s="317">
        <f t="shared" si="28"/>
        <v>0</v>
      </c>
    </row>
    <row r="269" spans="1:12" ht="15.75" hidden="1">
      <c r="A269" s="336" t="s">
        <v>402</v>
      </c>
      <c r="B269" s="322" t="s">
        <v>178</v>
      </c>
      <c r="C269" s="322" t="s">
        <v>181</v>
      </c>
      <c r="D269" s="322" t="s">
        <v>141</v>
      </c>
      <c r="E269" s="322" t="s">
        <v>432</v>
      </c>
      <c r="F269" s="322" t="s">
        <v>400</v>
      </c>
      <c r="G269" s="323">
        <v>53400</v>
      </c>
      <c r="H269" s="316">
        <f>G269/1000</f>
        <v>53.4</v>
      </c>
      <c r="I269" s="316"/>
      <c r="J269" s="317"/>
      <c r="K269" s="317"/>
      <c r="L269" s="317">
        <f t="shared" si="28"/>
        <v>0</v>
      </c>
    </row>
    <row r="270" spans="1:12" ht="39">
      <c r="A270" s="321" t="s">
        <v>435</v>
      </c>
      <c r="B270" s="322" t="s">
        <v>178</v>
      </c>
      <c r="C270" s="322" t="s">
        <v>181</v>
      </c>
      <c r="D270" s="322" t="s">
        <v>141</v>
      </c>
      <c r="E270" s="322" t="s">
        <v>436</v>
      </c>
      <c r="F270" s="322"/>
      <c r="G270" s="323">
        <f aca="true" t="shared" si="37" ref="G270:G278">G271</f>
        <v>124600</v>
      </c>
      <c r="H270" s="316">
        <f>G270/1000</f>
        <v>124.6</v>
      </c>
      <c r="I270" s="316">
        <f aca="true" t="shared" si="38" ref="I270:I300">J270/1000</f>
        <v>124.6</v>
      </c>
      <c r="J270" s="317">
        <f aca="true" t="shared" si="39" ref="J270:K273">J271</f>
        <v>124600</v>
      </c>
      <c r="K270" s="317">
        <f t="shared" si="39"/>
        <v>0</v>
      </c>
      <c r="L270" s="317">
        <f t="shared" si="28"/>
        <v>100</v>
      </c>
    </row>
    <row r="271" spans="1:12" ht="39">
      <c r="A271" s="321" t="s">
        <v>437</v>
      </c>
      <c r="B271" s="322" t="s">
        <v>178</v>
      </c>
      <c r="C271" s="322" t="s">
        <v>181</v>
      </c>
      <c r="D271" s="322" t="s">
        <v>141</v>
      </c>
      <c r="E271" s="322" t="s">
        <v>438</v>
      </c>
      <c r="F271" s="322"/>
      <c r="G271" s="323">
        <f t="shared" si="37"/>
        <v>124600</v>
      </c>
      <c r="H271" s="316">
        <f>G271/1000</f>
        <v>124.6</v>
      </c>
      <c r="I271" s="316">
        <f>J271/1000</f>
        <v>124.6</v>
      </c>
      <c r="J271" s="317">
        <f t="shared" si="39"/>
        <v>124600</v>
      </c>
      <c r="K271" s="317">
        <f t="shared" si="39"/>
        <v>0</v>
      </c>
      <c r="L271" s="317">
        <f t="shared" si="28"/>
        <v>100</v>
      </c>
    </row>
    <row r="272" spans="1:12" ht="29.25" customHeight="1">
      <c r="A272" s="363" t="s">
        <v>439</v>
      </c>
      <c r="B272" s="322" t="s">
        <v>178</v>
      </c>
      <c r="C272" s="322" t="s">
        <v>181</v>
      </c>
      <c r="D272" s="322" t="s">
        <v>141</v>
      </c>
      <c r="E272" s="322" t="s">
        <v>440</v>
      </c>
      <c r="F272" s="322"/>
      <c r="G272" s="323">
        <f t="shared" si="37"/>
        <v>124600</v>
      </c>
      <c r="H272" s="316">
        <f>G272/1000</f>
        <v>124.6</v>
      </c>
      <c r="I272" s="316">
        <f t="shared" si="38"/>
        <v>124.6</v>
      </c>
      <c r="J272" s="317">
        <f t="shared" si="39"/>
        <v>124600</v>
      </c>
      <c r="K272" s="317">
        <f t="shared" si="39"/>
        <v>0</v>
      </c>
      <c r="L272" s="317">
        <f t="shared" si="28"/>
        <v>100</v>
      </c>
    </row>
    <row r="273" spans="1:12" ht="26.25">
      <c r="A273" s="321" t="s">
        <v>441</v>
      </c>
      <c r="B273" s="322"/>
      <c r="C273" s="322" t="s">
        <v>181</v>
      </c>
      <c r="D273" s="322" t="s">
        <v>141</v>
      </c>
      <c r="E273" s="322" t="s">
        <v>442</v>
      </c>
      <c r="F273" s="322"/>
      <c r="G273" s="323">
        <f t="shared" si="37"/>
        <v>124600</v>
      </c>
      <c r="H273" s="316">
        <f>G273/1000</f>
        <v>124.6</v>
      </c>
      <c r="I273" s="316">
        <f t="shared" si="38"/>
        <v>124.6</v>
      </c>
      <c r="J273" s="317">
        <f t="shared" si="39"/>
        <v>124600</v>
      </c>
      <c r="K273" s="317">
        <f t="shared" si="39"/>
        <v>0</v>
      </c>
      <c r="L273" s="317">
        <f aca="true" t="shared" si="40" ref="L273:L336">I273/H273*100</f>
        <v>100</v>
      </c>
    </row>
    <row r="274" spans="1:12" ht="26.25">
      <c r="A274" s="321" t="s">
        <v>212</v>
      </c>
      <c r="B274" s="322" t="s">
        <v>178</v>
      </c>
      <c r="C274" s="322" t="s">
        <v>181</v>
      </c>
      <c r="D274" s="322" t="s">
        <v>141</v>
      </c>
      <c r="E274" s="322" t="s">
        <v>442</v>
      </c>
      <c r="F274" s="322" t="s">
        <v>142</v>
      </c>
      <c r="G274" s="323">
        <f t="shared" si="37"/>
        <v>124600</v>
      </c>
      <c r="H274" s="316">
        <f>G274/1000</f>
        <v>124.6</v>
      </c>
      <c r="I274" s="316">
        <f t="shared" si="38"/>
        <v>124.6</v>
      </c>
      <c r="J274" s="317">
        <v>124600</v>
      </c>
      <c r="K274" s="317">
        <f>K275</f>
        <v>0</v>
      </c>
      <c r="L274" s="317">
        <f t="shared" si="40"/>
        <v>100</v>
      </c>
    </row>
    <row r="275" spans="1:12" ht="26.25" hidden="1">
      <c r="A275" s="321" t="s">
        <v>237</v>
      </c>
      <c r="B275" s="322" t="s">
        <v>178</v>
      </c>
      <c r="C275" s="322" t="s">
        <v>181</v>
      </c>
      <c r="D275" s="322" t="s">
        <v>141</v>
      </c>
      <c r="E275" s="322" t="s">
        <v>442</v>
      </c>
      <c r="F275" s="322" t="s">
        <v>238</v>
      </c>
      <c r="G275" s="323">
        <f t="shared" si="37"/>
        <v>124600</v>
      </c>
      <c r="H275" s="316">
        <f>G275/1000</f>
        <v>124.6</v>
      </c>
      <c r="I275" s="316">
        <f t="shared" si="38"/>
        <v>0</v>
      </c>
      <c r="J275" s="317"/>
      <c r="K275" s="317"/>
      <c r="L275" s="317">
        <f t="shared" si="40"/>
        <v>0</v>
      </c>
    </row>
    <row r="276" spans="1:12" ht="26.25" hidden="1">
      <c r="A276" s="110" t="s">
        <v>336</v>
      </c>
      <c r="B276" s="322" t="s">
        <v>178</v>
      </c>
      <c r="C276" s="322" t="s">
        <v>181</v>
      </c>
      <c r="D276" s="322" t="s">
        <v>141</v>
      </c>
      <c r="E276" s="322" t="s">
        <v>442</v>
      </c>
      <c r="F276" s="322" t="s">
        <v>240</v>
      </c>
      <c r="G276" s="323">
        <f t="shared" si="37"/>
        <v>124600</v>
      </c>
      <c r="H276" s="316">
        <f>G276/1000</f>
        <v>124.6</v>
      </c>
      <c r="I276" s="316">
        <f t="shared" si="38"/>
        <v>0</v>
      </c>
      <c r="J276" s="317"/>
      <c r="K276" s="317"/>
      <c r="L276" s="317">
        <f t="shared" si="40"/>
        <v>0</v>
      </c>
    </row>
    <row r="277" spans="1:12" ht="15.75" hidden="1">
      <c r="A277" s="321" t="s">
        <v>71</v>
      </c>
      <c r="B277" s="322" t="s">
        <v>178</v>
      </c>
      <c r="C277" s="322" t="s">
        <v>181</v>
      </c>
      <c r="D277" s="322" t="s">
        <v>141</v>
      </c>
      <c r="E277" s="322" t="s">
        <v>442</v>
      </c>
      <c r="F277" s="322" t="s">
        <v>240</v>
      </c>
      <c r="G277" s="323">
        <f t="shared" si="37"/>
        <v>124600</v>
      </c>
      <c r="H277" s="316">
        <f>G277/1000</f>
        <v>124.6</v>
      </c>
      <c r="I277" s="316">
        <f t="shared" si="38"/>
        <v>0</v>
      </c>
      <c r="J277" s="317"/>
      <c r="K277" s="317"/>
      <c r="L277" s="317">
        <f t="shared" si="40"/>
        <v>0</v>
      </c>
    </row>
    <row r="278" spans="1:12" ht="15.75" hidden="1">
      <c r="A278" s="321" t="s">
        <v>153</v>
      </c>
      <c r="B278" s="322" t="s">
        <v>178</v>
      </c>
      <c r="C278" s="322" t="s">
        <v>181</v>
      </c>
      <c r="D278" s="322" t="s">
        <v>141</v>
      </c>
      <c r="E278" s="322" t="s">
        <v>442</v>
      </c>
      <c r="F278" s="322" t="s">
        <v>240</v>
      </c>
      <c r="G278" s="323">
        <f t="shared" si="37"/>
        <v>124600</v>
      </c>
      <c r="H278" s="316">
        <f>G278/1000</f>
        <v>124.6</v>
      </c>
      <c r="I278" s="316">
        <f t="shared" si="38"/>
        <v>0</v>
      </c>
      <c r="J278" s="317"/>
      <c r="K278" s="317"/>
      <c r="L278" s="317">
        <f t="shared" si="40"/>
        <v>0</v>
      </c>
    </row>
    <row r="279" spans="1:12" ht="15.75" hidden="1">
      <c r="A279" s="321" t="s">
        <v>161</v>
      </c>
      <c r="B279" s="322" t="s">
        <v>178</v>
      </c>
      <c r="C279" s="322" t="s">
        <v>181</v>
      </c>
      <c r="D279" s="322" t="s">
        <v>141</v>
      </c>
      <c r="E279" s="322" t="s">
        <v>442</v>
      </c>
      <c r="F279" s="322" t="s">
        <v>240</v>
      </c>
      <c r="G279" s="323">
        <v>124600</v>
      </c>
      <c r="H279" s="316">
        <f>G279/1000</f>
        <v>124.6</v>
      </c>
      <c r="I279" s="316">
        <f t="shared" si="38"/>
        <v>0</v>
      </c>
      <c r="J279" s="317"/>
      <c r="K279" s="317"/>
      <c r="L279" s="317">
        <f t="shared" si="40"/>
        <v>0</v>
      </c>
    </row>
    <row r="280" spans="1:12" ht="64.5">
      <c r="A280" s="336" t="s">
        <v>329</v>
      </c>
      <c r="B280" s="322" t="s">
        <v>178</v>
      </c>
      <c r="C280" s="322" t="s">
        <v>181</v>
      </c>
      <c r="D280" s="322" t="s">
        <v>141</v>
      </c>
      <c r="E280" s="353">
        <v>8600000000</v>
      </c>
      <c r="F280" s="322"/>
      <c r="G280" s="323">
        <f>G281</f>
        <v>3000</v>
      </c>
      <c r="H280" s="316">
        <f>H281</f>
        <v>3</v>
      </c>
      <c r="I280" s="316">
        <f t="shared" si="38"/>
        <v>0</v>
      </c>
      <c r="J280" s="317">
        <f aca="true" t="shared" si="41" ref="J280:K287">J281</f>
        <v>0</v>
      </c>
      <c r="K280" s="317">
        <f t="shared" si="41"/>
        <v>0</v>
      </c>
      <c r="L280" s="317">
        <f t="shared" si="40"/>
        <v>0</v>
      </c>
    </row>
    <row r="281" spans="1:12" ht="15.75">
      <c r="A281" s="336" t="s">
        <v>318</v>
      </c>
      <c r="B281" s="322" t="s">
        <v>178</v>
      </c>
      <c r="C281" s="322" t="s">
        <v>181</v>
      </c>
      <c r="D281" s="322" t="s">
        <v>141</v>
      </c>
      <c r="E281" s="353">
        <v>8600100000</v>
      </c>
      <c r="F281" s="322"/>
      <c r="G281" s="323">
        <f>G282</f>
        <v>3000</v>
      </c>
      <c r="H281" s="316">
        <f>H282</f>
        <v>3</v>
      </c>
      <c r="I281" s="316">
        <f t="shared" si="38"/>
        <v>0</v>
      </c>
      <c r="J281" s="317">
        <f t="shared" si="41"/>
        <v>0</v>
      </c>
      <c r="K281" s="317">
        <f t="shared" si="41"/>
        <v>0</v>
      </c>
      <c r="L281" s="317">
        <f t="shared" si="40"/>
        <v>0</v>
      </c>
    </row>
    <row r="282" spans="1:12" ht="64.5" customHeight="1">
      <c r="A282" s="110" t="s">
        <v>343</v>
      </c>
      <c r="B282" s="348">
        <v>950</v>
      </c>
      <c r="C282" s="322" t="s">
        <v>181</v>
      </c>
      <c r="D282" s="322" t="s">
        <v>141</v>
      </c>
      <c r="E282" s="353">
        <v>8600107008</v>
      </c>
      <c r="F282" s="351"/>
      <c r="G282" s="358">
        <f aca="true" t="shared" si="42" ref="G282:G287">G283</f>
        <v>3000</v>
      </c>
      <c r="H282" s="364">
        <f>G282/1000</f>
        <v>3</v>
      </c>
      <c r="I282" s="316">
        <f t="shared" si="38"/>
        <v>0</v>
      </c>
      <c r="J282" s="316">
        <f t="shared" si="41"/>
        <v>0</v>
      </c>
      <c r="K282" s="316">
        <f t="shared" si="41"/>
        <v>0</v>
      </c>
      <c r="L282" s="317">
        <f t="shared" si="40"/>
        <v>0</v>
      </c>
    </row>
    <row r="283" spans="1:12" ht="26.25">
      <c r="A283" s="336" t="s">
        <v>212</v>
      </c>
      <c r="B283" s="348">
        <v>950</v>
      </c>
      <c r="C283" s="322" t="s">
        <v>181</v>
      </c>
      <c r="D283" s="322" t="s">
        <v>141</v>
      </c>
      <c r="E283" s="353">
        <v>8600107008</v>
      </c>
      <c r="F283" s="351" t="s">
        <v>142</v>
      </c>
      <c r="G283" s="358">
        <f t="shared" si="42"/>
        <v>3000</v>
      </c>
      <c r="H283" s="316">
        <f>G283/1000</f>
        <v>3</v>
      </c>
      <c r="I283" s="316">
        <f t="shared" si="38"/>
        <v>0</v>
      </c>
      <c r="J283" s="316">
        <f t="shared" si="41"/>
        <v>0</v>
      </c>
      <c r="K283" s="316">
        <f t="shared" si="41"/>
        <v>0</v>
      </c>
      <c r="L283" s="317">
        <f t="shared" si="40"/>
        <v>0</v>
      </c>
    </row>
    <row r="284" spans="1:12" ht="26.25" hidden="1">
      <c r="A284" s="321" t="s">
        <v>237</v>
      </c>
      <c r="B284" s="348">
        <v>950</v>
      </c>
      <c r="C284" s="322" t="s">
        <v>181</v>
      </c>
      <c r="D284" s="322" t="s">
        <v>141</v>
      </c>
      <c r="E284" s="353">
        <v>8600107008</v>
      </c>
      <c r="F284" s="322" t="s">
        <v>238</v>
      </c>
      <c r="G284" s="358">
        <f t="shared" si="42"/>
        <v>3000</v>
      </c>
      <c r="H284" s="316">
        <f>G284/1000</f>
        <v>3</v>
      </c>
      <c r="I284" s="316">
        <f t="shared" si="38"/>
        <v>0</v>
      </c>
      <c r="J284" s="316">
        <f t="shared" si="41"/>
        <v>0</v>
      </c>
      <c r="K284" s="316">
        <f t="shared" si="41"/>
        <v>0</v>
      </c>
      <c r="L284" s="317">
        <f t="shared" si="40"/>
        <v>0</v>
      </c>
    </row>
    <row r="285" spans="1:12" ht="26.25" hidden="1">
      <c r="A285" s="321" t="s">
        <v>239</v>
      </c>
      <c r="B285" s="348">
        <v>950</v>
      </c>
      <c r="C285" s="322" t="s">
        <v>181</v>
      </c>
      <c r="D285" s="322" t="s">
        <v>141</v>
      </c>
      <c r="E285" s="353">
        <v>8600107008</v>
      </c>
      <c r="F285" s="322" t="s">
        <v>240</v>
      </c>
      <c r="G285" s="358">
        <f t="shared" si="42"/>
        <v>3000</v>
      </c>
      <c r="H285" s="316">
        <f>G285/1000</f>
        <v>3</v>
      </c>
      <c r="I285" s="316">
        <f t="shared" si="38"/>
        <v>0</v>
      </c>
      <c r="J285" s="316">
        <f t="shared" si="41"/>
        <v>0</v>
      </c>
      <c r="K285" s="316">
        <f t="shared" si="41"/>
        <v>0</v>
      </c>
      <c r="L285" s="317">
        <f t="shared" si="40"/>
        <v>0</v>
      </c>
    </row>
    <row r="286" spans="1:12" ht="15.75" hidden="1">
      <c r="A286" s="321" t="s">
        <v>71</v>
      </c>
      <c r="B286" s="348">
        <v>950</v>
      </c>
      <c r="C286" s="322" t="s">
        <v>181</v>
      </c>
      <c r="D286" s="322" t="s">
        <v>141</v>
      </c>
      <c r="E286" s="353">
        <v>8600107008</v>
      </c>
      <c r="F286" s="322" t="s">
        <v>240</v>
      </c>
      <c r="G286" s="358">
        <f t="shared" si="42"/>
        <v>3000</v>
      </c>
      <c r="H286" s="316">
        <f>G286/1000</f>
        <v>3</v>
      </c>
      <c r="I286" s="316">
        <f t="shared" si="38"/>
        <v>0</v>
      </c>
      <c r="J286" s="316">
        <f t="shared" si="41"/>
        <v>0</v>
      </c>
      <c r="K286" s="316">
        <f t="shared" si="41"/>
        <v>0</v>
      </c>
      <c r="L286" s="317">
        <f t="shared" si="40"/>
        <v>0</v>
      </c>
    </row>
    <row r="287" spans="1:12" ht="15.75" hidden="1">
      <c r="A287" s="321" t="s">
        <v>153</v>
      </c>
      <c r="B287" s="348">
        <v>950</v>
      </c>
      <c r="C287" s="322" t="s">
        <v>181</v>
      </c>
      <c r="D287" s="322" t="s">
        <v>141</v>
      </c>
      <c r="E287" s="353">
        <v>8600107008</v>
      </c>
      <c r="F287" s="322" t="s">
        <v>240</v>
      </c>
      <c r="G287" s="358">
        <f t="shared" si="42"/>
        <v>3000</v>
      </c>
      <c r="H287" s="316">
        <f>G287/1000</f>
        <v>3</v>
      </c>
      <c r="I287" s="316">
        <f t="shared" si="38"/>
        <v>0</v>
      </c>
      <c r="J287" s="316">
        <f t="shared" si="41"/>
        <v>0</v>
      </c>
      <c r="K287" s="316">
        <f t="shared" si="41"/>
        <v>0</v>
      </c>
      <c r="L287" s="317">
        <f t="shared" si="40"/>
        <v>0</v>
      </c>
    </row>
    <row r="288" spans="1:12" ht="15.75" hidden="1">
      <c r="A288" s="321" t="s">
        <v>159</v>
      </c>
      <c r="B288" s="348">
        <v>950</v>
      </c>
      <c r="C288" s="322" t="s">
        <v>181</v>
      </c>
      <c r="D288" s="322" t="s">
        <v>141</v>
      </c>
      <c r="E288" s="353">
        <v>8600107008</v>
      </c>
      <c r="F288" s="322" t="s">
        <v>240</v>
      </c>
      <c r="G288" s="358">
        <v>3000</v>
      </c>
      <c r="H288" s="316">
        <f>G288/1000</f>
        <v>3</v>
      </c>
      <c r="I288" s="316">
        <f t="shared" si="38"/>
        <v>0</v>
      </c>
      <c r="J288" s="316">
        <v>0</v>
      </c>
      <c r="K288" s="316">
        <v>0</v>
      </c>
      <c r="L288" s="317">
        <f t="shared" si="40"/>
        <v>0</v>
      </c>
    </row>
    <row r="289" spans="1:12" ht="15.75" hidden="1">
      <c r="A289" s="365" t="s">
        <v>405</v>
      </c>
      <c r="B289" s="366" t="s">
        <v>178</v>
      </c>
      <c r="C289" s="322" t="s">
        <v>181</v>
      </c>
      <c r="D289" s="322" t="s">
        <v>141</v>
      </c>
      <c r="E289" s="359" t="s">
        <v>408</v>
      </c>
      <c r="F289" s="322"/>
      <c r="G289" s="323">
        <f>G290</f>
        <v>0</v>
      </c>
      <c r="H289" s="316">
        <f>G289/1000</f>
        <v>0</v>
      </c>
      <c r="I289" s="316">
        <f t="shared" si="38"/>
        <v>225</v>
      </c>
      <c r="J289" s="317">
        <f>J290</f>
        <v>225000</v>
      </c>
      <c r="K289" s="316"/>
      <c r="L289" s="317" t="e">
        <f t="shared" si="40"/>
        <v>#DIV/0!</v>
      </c>
    </row>
    <row r="290" spans="1:12" ht="38.25" hidden="1">
      <c r="A290" s="365" t="s">
        <v>407</v>
      </c>
      <c r="B290" s="366" t="s">
        <v>178</v>
      </c>
      <c r="C290" s="322" t="s">
        <v>181</v>
      </c>
      <c r="D290" s="322" t="s">
        <v>141</v>
      </c>
      <c r="E290" s="359" t="s">
        <v>409</v>
      </c>
      <c r="F290" s="322"/>
      <c r="G290" s="323">
        <f>G291</f>
        <v>0</v>
      </c>
      <c r="H290" s="316">
        <f>G290/1000</f>
        <v>0</v>
      </c>
      <c r="I290" s="316">
        <f t="shared" si="38"/>
        <v>225</v>
      </c>
      <c r="J290" s="317">
        <f>J291</f>
        <v>225000</v>
      </c>
      <c r="K290" s="316"/>
      <c r="L290" s="317" t="e">
        <f t="shared" si="40"/>
        <v>#DIV/0!</v>
      </c>
    </row>
    <row r="291" spans="1:12" ht="25.5" hidden="1">
      <c r="A291" s="365" t="s">
        <v>476</v>
      </c>
      <c r="B291" s="366" t="s">
        <v>178</v>
      </c>
      <c r="C291" s="322" t="s">
        <v>181</v>
      </c>
      <c r="D291" s="322" t="s">
        <v>141</v>
      </c>
      <c r="E291" s="359" t="s">
        <v>458</v>
      </c>
      <c r="F291" s="322"/>
      <c r="G291" s="323">
        <f>G292</f>
        <v>0</v>
      </c>
      <c r="H291" s="316">
        <f>G291/1000</f>
        <v>0</v>
      </c>
      <c r="I291" s="316">
        <f t="shared" si="38"/>
        <v>225</v>
      </c>
      <c r="J291" s="317">
        <f>J292</f>
        <v>225000</v>
      </c>
      <c r="K291" s="316"/>
      <c r="L291" s="317" t="e">
        <f t="shared" si="40"/>
        <v>#DIV/0!</v>
      </c>
    </row>
    <row r="292" spans="1:12" ht="25.5" hidden="1">
      <c r="A292" s="367" t="s">
        <v>283</v>
      </c>
      <c r="B292" s="366" t="s">
        <v>178</v>
      </c>
      <c r="C292" s="322" t="s">
        <v>181</v>
      </c>
      <c r="D292" s="322" t="s">
        <v>141</v>
      </c>
      <c r="E292" s="359" t="s">
        <v>458</v>
      </c>
      <c r="F292" s="322" t="s">
        <v>142</v>
      </c>
      <c r="G292" s="323">
        <f>G293</f>
        <v>0</v>
      </c>
      <c r="H292" s="316">
        <f>G292/1000</f>
        <v>0</v>
      </c>
      <c r="I292" s="316">
        <f t="shared" si="38"/>
        <v>225</v>
      </c>
      <c r="J292" s="317">
        <f>J293</f>
        <v>225000</v>
      </c>
      <c r="K292" s="317">
        <f>K293</f>
        <v>0</v>
      </c>
      <c r="L292" s="317" t="e">
        <f t="shared" si="40"/>
        <v>#DIV/0!</v>
      </c>
    </row>
    <row r="293" spans="1:12" ht="26.25" hidden="1">
      <c r="A293" s="321" t="s">
        <v>237</v>
      </c>
      <c r="B293" s="359" t="s">
        <v>178</v>
      </c>
      <c r="C293" s="322" t="s">
        <v>181</v>
      </c>
      <c r="D293" s="322" t="s">
        <v>141</v>
      </c>
      <c r="E293" s="359" t="s">
        <v>458</v>
      </c>
      <c r="F293" s="322" t="s">
        <v>238</v>
      </c>
      <c r="G293" s="323">
        <f>G294</f>
        <v>0</v>
      </c>
      <c r="H293" s="316">
        <f>G293/1000</f>
        <v>0</v>
      </c>
      <c r="I293" s="316">
        <f t="shared" si="38"/>
        <v>225</v>
      </c>
      <c r="J293" s="317">
        <f>J294</f>
        <v>225000</v>
      </c>
      <c r="K293" s="316"/>
      <c r="L293" s="317" t="e">
        <f t="shared" si="40"/>
        <v>#DIV/0!</v>
      </c>
    </row>
    <row r="294" spans="1:12" ht="26.25" hidden="1">
      <c r="A294" s="321" t="s">
        <v>239</v>
      </c>
      <c r="B294" s="359" t="s">
        <v>178</v>
      </c>
      <c r="C294" s="322" t="s">
        <v>181</v>
      </c>
      <c r="D294" s="322" t="s">
        <v>141</v>
      </c>
      <c r="E294" s="359" t="s">
        <v>458</v>
      </c>
      <c r="F294" s="322" t="s">
        <v>240</v>
      </c>
      <c r="G294" s="323">
        <f>G295+G299</f>
        <v>0</v>
      </c>
      <c r="H294" s="316">
        <f>G294/1000</f>
        <v>0</v>
      </c>
      <c r="I294" s="316">
        <f t="shared" si="38"/>
        <v>225</v>
      </c>
      <c r="J294" s="317">
        <f>J295+J299</f>
        <v>225000</v>
      </c>
      <c r="K294" s="316"/>
      <c r="L294" s="317" t="e">
        <f t="shared" si="40"/>
        <v>#DIV/0!</v>
      </c>
    </row>
    <row r="295" spans="1:12" ht="15.75" hidden="1">
      <c r="A295" s="321" t="s">
        <v>71</v>
      </c>
      <c r="B295" s="359" t="s">
        <v>178</v>
      </c>
      <c r="C295" s="322" t="s">
        <v>181</v>
      </c>
      <c r="D295" s="322" t="s">
        <v>141</v>
      </c>
      <c r="E295" s="359" t="s">
        <v>458</v>
      </c>
      <c r="F295" s="322" t="s">
        <v>240</v>
      </c>
      <c r="G295" s="323">
        <f>G296+G298</f>
        <v>0</v>
      </c>
      <c r="H295" s="316">
        <f>G295/1000</f>
        <v>0</v>
      </c>
      <c r="I295" s="316">
        <f t="shared" si="38"/>
        <v>0</v>
      </c>
      <c r="J295" s="317">
        <f>J296+J298</f>
        <v>0</v>
      </c>
      <c r="K295" s="316"/>
      <c r="L295" s="317" t="e">
        <f t="shared" si="40"/>
        <v>#DIV/0!</v>
      </c>
    </row>
    <row r="296" spans="1:12" ht="15.75" hidden="1">
      <c r="A296" s="321" t="s">
        <v>153</v>
      </c>
      <c r="B296" s="359" t="s">
        <v>178</v>
      </c>
      <c r="C296" s="322" t="s">
        <v>181</v>
      </c>
      <c r="D296" s="322" t="s">
        <v>141</v>
      </c>
      <c r="E296" s="359" t="s">
        <v>458</v>
      </c>
      <c r="F296" s="322" t="s">
        <v>240</v>
      </c>
      <c r="G296" s="323">
        <f>G297</f>
        <v>0</v>
      </c>
      <c r="H296" s="316">
        <f>G296/1000</f>
        <v>0</v>
      </c>
      <c r="I296" s="316">
        <f t="shared" si="38"/>
        <v>0</v>
      </c>
      <c r="J296" s="317">
        <f>J297</f>
        <v>0</v>
      </c>
      <c r="K296" s="316"/>
      <c r="L296" s="317" t="e">
        <f t="shared" si="40"/>
        <v>#DIV/0!</v>
      </c>
    </row>
    <row r="297" spans="1:12" ht="15.75" hidden="1">
      <c r="A297" s="321" t="s">
        <v>159</v>
      </c>
      <c r="B297" s="359" t="s">
        <v>178</v>
      </c>
      <c r="C297" s="322" t="s">
        <v>181</v>
      </c>
      <c r="D297" s="322" t="s">
        <v>141</v>
      </c>
      <c r="E297" s="359" t="s">
        <v>458</v>
      </c>
      <c r="F297" s="322" t="s">
        <v>240</v>
      </c>
      <c r="G297" s="323">
        <v>0</v>
      </c>
      <c r="H297" s="316">
        <f>G297/1000</f>
        <v>0</v>
      </c>
      <c r="I297" s="316">
        <f t="shared" si="38"/>
        <v>0</v>
      </c>
      <c r="J297" s="317">
        <v>0</v>
      </c>
      <c r="K297" s="316"/>
      <c r="L297" s="317" t="e">
        <f t="shared" si="40"/>
        <v>#DIV/0!</v>
      </c>
    </row>
    <row r="298" spans="1:12" ht="15.75" hidden="1">
      <c r="A298" s="321" t="s">
        <v>161</v>
      </c>
      <c r="B298" s="359" t="s">
        <v>178</v>
      </c>
      <c r="C298" s="322" t="s">
        <v>181</v>
      </c>
      <c r="D298" s="322" t="s">
        <v>141</v>
      </c>
      <c r="E298" s="359" t="s">
        <v>458</v>
      </c>
      <c r="F298" s="322" t="s">
        <v>240</v>
      </c>
      <c r="G298" s="323">
        <v>0</v>
      </c>
      <c r="H298" s="316"/>
      <c r="I298" s="316">
        <f t="shared" si="38"/>
        <v>0</v>
      </c>
      <c r="J298" s="317">
        <v>0</v>
      </c>
      <c r="K298" s="316"/>
      <c r="L298" s="317" t="e">
        <f t="shared" si="40"/>
        <v>#DIV/0!</v>
      </c>
    </row>
    <row r="299" spans="1:12" ht="15.75" hidden="1">
      <c r="A299" s="321" t="s">
        <v>73</v>
      </c>
      <c r="B299" s="359" t="s">
        <v>178</v>
      </c>
      <c r="C299" s="322" t="s">
        <v>181</v>
      </c>
      <c r="D299" s="322" t="s">
        <v>141</v>
      </c>
      <c r="E299" s="359" t="s">
        <v>458</v>
      </c>
      <c r="F299" s="322" t="s">
        <v>240</v>
      </c>
      <c r="G299" s="323">
        <f>G300</f>
        <v>0</v>
      </c>
      <c r="H299" s="316">
        <f>G299/1000</f>
        <v>0</v>
      </c>
      <c r="I299" s="316">
        <f t="shared" si="38"/>
        <v>225</v>
      </c>
      <c r="J299" s="317">
        <f>J300</f>
        <v>225000</v>
      </c>
      <c r="K299" s="316"/>
      <c r="L299" s="317" t="e">
        <f t="shared" si="40"/>
        <v>#DIV/0!</v>
      </c>
    </row>
    <row r="300" spans="1:12" ht="15.75" hidden="1">
      <c r="A300" s="321" t="s">
        <v>321</v>
      </c>
      <c r="B300" s="359" t="s">
        <v>178</v>
      </c>
      <c r="C300" s="322" t="s">
        <v>181</v>
      </c>
      <c r="D300" s="322" t="s">
        <v>141</v>
      </c>
      <c r="E300" s="359" t="s">
        <v>458</v>
      </c>
      <c r="F300" s="322" t="s">
        <v>240</v>
      </c>
      <c r="G300" s="323">
        <v>0</v>
      </c>
      <c r="H300" s="316">
        <f>G300/1000</f>
        <v>0</v>
      </c>
      <c r="I300" s="316">
        <f t="shared" si="38"/>
        <v>225</v>
      </c>
      <c r="J300" s="317">
        <v>225000</v>
      </c>
      <c r="K300" s="316"/>
      <c r="L300" s="317" t="e">
        <f t="shared" si="40"/>
        <v>#DIV/0!</v>
      </c>
    </row>
    <row r="301" spans="1:12" ht="15.75">
      <c r="A301" s="318" t="s">
        <v>184</v>
      </c>
      <c r="B301" s="319" t="s">
        <v>178</v>
      </c>
      <c r="C301" s="345">
        <v>5</v>
      </c>
      <c r="D301" s="345">
        <v>3</v>
      </c>
      <c r="E301" s="346"/>
      <c r="F301" s="319"/>
      <c r="G301" s="320">
        <f>G302</f>
        <v>592041.67</v>
      </c>
      <c r="H301" s="326">
        <f>G301/1000</f>
        <v>592.0416700000001</v>
      </c>
      <c r="I301" s="326">
        <f>J301/1000</f>
        <v>575.89331</v>
      </c>
      <c r="J301" s="327">
        <f>J302</f>
        <v>575893.31</v>
      </c>
      <c r="K301" s="327">
        <f>K302</f>
        <v>414100</v>
      </c>
      <c r="L301" s="327">
        <f t="shared" si="40"/>
        <v>97.27242847619154</v>
      </c>
    </row>
    <row r="302" spans="1:12" ht="15.75">
      <c r="A302" s="329" t="s">
        <v>430</v>
      </c>
      <c r="B302" s="322" t="s">
        <v>178</v>
      </c>
      <c r="C302" s="349">
        <v>5</v>
      </c>
      <c r="D302" s="349">
        <v>3</v>
      </c>
      <c r="E302" s="353">
        <v>3500000000</v>
      </c>
      <c r="F302" s="322"/>
      <c r="G302" s="323">
        <f>G303</f>
        <v>592041.67</v>
      </c>
      <c r="H302" s="316">
        <f>G302/1000</f>
        <v>592.0416700000001</v>
      </c>
      <c r="I302" s="316">
        <f aca="true" t="shared" si="43" ref="I302:I311">J302/1000</f>
        <v>575.89331</v>
      </c>
      <c r="J302" s="317">
        <f>J303</f>
        <v>575893.31</v>
      </c>
      <c r="K302" s="317">
        <f>K303</f>
        <v>414100</v>
      </c>
      <c r="L302" s="317">
        <f t="shared" si="40"/>
        <v>97.27242847619154</v>
      </c>
    </row>
    <row r="303" spans="1:12" ht="30" customHeight="1">
      <c r="A303" s="368" t="s">
        <v>443</v>
      </c>
      <c r="B303" s="322" t="s">
        <v>178</v>
      </c>
      <c r="C303" s="349">
        <v>5</v>
      </c>
      <c r="D303" s="349">
        <v>3</v>
      </c>
      <c r="E303" s="353">
        <v>3500300000</v>
      </c>
      <c r="F303" s="322"/>
      <c r="G303" s="323">
        <f>G304+G311+G318</f>
        <v>592041.67</v>
      </c>
      <c r="H303" s="316">
        <f>G303/1000</f>
        <v>592.0416700000001</v>
      </c>
      <c r="I303" s="316">
        <f t="shared" si="43"/>
        <v>575.89331</v>
      </c>
      <c r="J303" s="317">
        <f>J304+J311+J318</f>
        <v>575893.31</v>
      </c>
      <c r="K303" s="317">
        <f>K304+K318+K332</f>
        <v>414100</v>
      </c>
      <c r="L303" s="317">
        <f t="shared" si="40"/>
        <v>97.27242847619154</v>
      </c>
    </row>
    <row r="304" spans="1:12" ht="15.75">
      <c r="A304" s="321" t="s">
        <v>444</v>
      </c>
      <c r="B304" s="322" t="s">
        <v>178</v>
      </c>
      <c r="C304" s="369">
        <v>5</v>
      </c>
      <c r="D304" s="369">
        <v>3</v>
      </c>
      <c r="E304" s="370">
        <v>3500312000</v>
      </c>
      <c r="F304" s="322"/>
      <c r="G304" s="323">
        <f>G305</f>
        <v>40000</v>
      </c>
      <c r="H304" s="323">
        <f>H305</f>
        <v>40</v>
      </c>
      <c r="I304" s="316">
        <f t="shared" si="43"/>
        <v>28.51631</v>
      </c>
      <c r="J304" s="317">
        <f>J305</f>
        <v>28516.31</v>
      </c>
      <c r="K304" s="317">
        <f>K311</f>
        <v>0</v>
      </c>
      <c r="L304" s="317">
        <f t="shared" si="40"/>
        <v>71.29077500000001</v>
      </c>
    </row>
    <row r="305" spans="1:12" ht="25.5">
      <c r="A305" s="371" t="s">
        <v>283</v>
      </c>
      <c r="B305" s="372">
        <v>950</v>
      </c>
      <c r="C305" s="369">
        <v>5</v>
      </c>
      <c r="D305" s="369">
        <v>3</v>
      </c>
      <c r="E305" s="370">
        <v>3500312000</v>
      </c>
      <c r="F305" s="322" t="s">
        <v>142</v>
      </c>
      <c r="G305" s="323">
        <f>G306</f>
        <v>40000</v>
      </c>
      <c r="H305" s="323">
        <v>40</v>
      </c>
      <c r="I305" s="316">
        <f t="shared" si="43"/>
        <v>28.51631</v>
      </c>
      <c r="J305" s="317">
        <v>28516.31</v>
      </c>
      <c r="K305" s="317"/>
      <c r="L305" s="317">
        <f t="shared" si="40"/>
        <v>71.29077500000001</v>
      </c>
    </row>
    <row r="306" spans="1:12" ht="26.25" hidden="1">
      <c r="A306" s="321" t="s">
        <v>237</v>
      </c>
      <c r="B306" s="372">
        <v>950</v>
      </c>
      <c r="C306" s="369">
        <v>5</v>
      </c>
      <c r="D306" s="369">
        <v>3</v>
      </c>
      <c r="E306" s="370">
        <v>3500312000</v>
      </c>
      <c r="F306" s="322" t="s">
        <v>238</v>
      </c>
      <c r="G306" s="323">
        <f>G307</f>
        <v>40000</v>
      </c>
      <c r="H306" s="320"/>
      <c r="I306" s="316">
        <f t="shared" si="43"/>
        <v>28.51691</v>
      </c>
      <c r="J306" s="317">
        <f>J307</f>
        <v>28516.91</v>
      </c>
      <c r="K306" s="317"/>
      <c r="L306" s="317" t="e">
        <f t="shared" si="40"/>
        <v>#DIV/0!</v>
      </c>
    </row>
    <row r="307" spans="1:12" ht="26.25" hidden="1">
      <c r="A307" s="321" t="s">
        <v>239</v>
      </c>
      <c r="B307" s="372">
        <v>950</v>
      </c>
      <c r="C307" s="369">
        <v>5</v>
      </c>
      <c r="D307" s="369">
        <v>3</v>
      </c>
      <c r="E307" s="370">
        <v>3500312000</v>
      </c>
      <c r="F307" s="322" t="s">
        <v>240</v>
      </c>
      <c r="G307" s="323">
        <f>G308</f>
        <v>40000</v>
      </c>
      <c r="H307" s="320"/>
      <c r="I307" s="316">
        <f t="shared" si="43"/>
        <v>28.51691</v>
      </c>
      <c r="J307" s="317">
        <f>J308</f>
        <v>28516.91</v>
      </c>
      <c r="K307" s="317"/>
      <c r="L307" s="317" t="e">
        <f t="shared" si="40"/>
        <v>#DIV/0!</v>
      </c>
    </row>
    <row r="308" spans="1:12" ht="15.75" hidden="1">
      <c r="A308" s="321" t="s">
        <v>71</v>
      </c>
      <c r="B308" s="372">
        <v>950</v>
      </c>
      <c r="C308" s="369">
        <v>5</v>
      </c>
      <c r="D308" s="369">
        <v>3</v>
      </c>
      <c r="E308" s="370">
        <v>3500312000</v>
      </c>
      <c r="F308" s="322" t="s">
        <v>240</v>
      </c>
      <c r="G308" s="323">
        <f>G309</f>
        <v>40000</v>
      </c>
      <c r="H308" s="320"/>
      <c r="I308" s="316">
        <f t="shared" si="43"/>
        <v>28.51691</v>
      </c>
      <c r="J308" s="317">
        <f>J309</f>
        <v>28516.91</v>
      </c>
      <c r="K308" s="317"/>
      <c r="L308" s="317" t="e">
        <f t="shared" si="40"/>
        <v>#DIV/0!</v>
      </c>
    </row>
    <row r="309" spans="1:12" ht="15.75" hidden="1">
      <c r="A309" s="321" t="s">
        <v>153</v>
      </c>
      <c r="B309" s="372">
        <v>950</v>
      </c>
      <c r="C309" s="369">
        <v>5</v>
      </c>
      <c r="D309" s="369">
        <v>3</v>
      </c>
      <c r="E309" s="370">
        <v>3500312000</v>
      </c>
      <c r="F309" s="322" t="s">
        <v>240</v>
      </c>
      <c r="G309" s="323">
        <f>G310</f>
        <v>40000</v>
      </c>
      <c r="H309" s="320"/>
      <c r="I309" s="316">
        <f t="shared" si="43"/>
        <v>28.51691</v>
      </c>
      <c r="J309" s="317">
        <f>J310</f>
        <v>28516.91</v>
      </c>
      <c r="K309" s="317"/>
      <c r="L309" s="317" t="e">
        <f t="shared" si="40"/>
        <v>#DIV/0!</v>
      </c>
    </row>
    <row r="310" spans="1:12" ht="15.75" hidden="1">
      <c r="A310" s="321" t="s">
        <v>161</v>
      </c>
      <c r="B310" s="372">
        <v>950</v>
      </c>
      <c r="C310" s="369">
        <v>5</v>
      </c>
      <c r="D310" s="369">
        <v>3</v>
      </c>
      <c r="E310" s="370">
        <v>3500312000</v>
      </c>
      <c r="F310" s="322" t="s">
        <v>240</v>
      </c>
      <c r="G310" s="323">
        <v>40000</v>
      </c>
      <c r="H310" s="320"/>
      <c r="I310" s="316">
        <f t="shared" si="43"/>
        <v>28.51691</v>
      </c>
      <c r="J310" s="317">
        <v>28516.91</v>
      </c>
      <c r="K310" s="317"/>
      <c r="L310" s="317" t="e">
        <f t="shared" si="40"/>
        <v>#DIV/0!</v>
      </c>
    </row>
    <row r="311" spans="1:12" ht="17.25" customHeight="1">
      <c r="A311" s="373" t="s">
        <v>282</v>
      </c>
      <c r="B311" s="348">
        <v>950</v>
      </c>
      <c r="C311" s="349">
        <v>5</v>
      </c>
      <c r="D311" s="349">
        <v>3</v>
      </c>
      <c r="E311" s="353" t="s">
        <v>445</v>
      </c>
      <c r="F311" s="322"/>
      <c r="G311" s="323">
        <f>G312</f>
        <v>547377</v>
      </c>
      <c r="H311" s="316">
        <f>G311/1000</f>
        <v>547.377</v>
      </c>
      <c r="I311" s="316">
        <f t="shared" si="43"/>
        <v>547.377</v>
      </c>
      <c r="J311" s="317">
        <f>J312</f>
        <v>547377</v>
      </c>
      <c r="K311" s="317">
        <f>K312</f>
        <v>0</v>
      </c>
      <c r="L311" s="317">
        <f t="shared" si="40"/>
        <v>100</v>
      </c>
    </row>
    <row r="312" spans="1:12" ht="25.5">
      <c r="A312" s="373" t="s">
        <v>283</v>
      </c>
      <c r="B312" s="348">
        <v>950</v>
      </c>
      <c r="C312" s="349">
        <v>5</v>
      </c>
      <c r="D312" s="349">
        <v>3</v>
      </c>
      <c r="E312" s="353" t="s">
        <v>445</v>
      </c>
      <c r="F312" s="322" t="s">
        <v>142</v>
      </c>
      <c r="G312" s="323">
        <v>547377</v>
      </c>
      <c r="H312" s="316">
        <f>G312/1000</f>
        <v>547.377</v>
      </c>
      <c r="I312" s="316">
        <f>J312/1000</f>
        <v>547.377</v>
      </c>
      <c r="J312" s="317">
        <v>547377</v>
      </c>
      <c r="K312" s="317">
        <f>K313</f>
        <v>0</v>
      </c>
      <c r="L312" s="317">
        <f t="shared" si="40"/>
        <v>100</v>
      </c>
    </row>
    <row r="313" spans="1:12" ht="26.25" hidden="1">
      <c r="A313" s="321" t="s">
        <v>237</v>
      </c>
      <c r="B313" s="348">
        <v>950</v>
      </c>
      <c r="C313" s="349">
        <v>5</v>
      </c>
      <c r="D313" s="349">
        <v>3</v>
      </c>
      <c r="E313" s="353">
        <v>3500312000</v>
      </c>
      <c r="F313" s="322" t="s">
        <v>238</v>
      </c>
      <c r="G313" s="323">
        <f>G314+G317</f>
        <v>40000</v>
      </c>
      <c r="H313" s="316">
        <f>G313/1000</f>
        <v>40</v>
      </c>
      <c r="I313" s="326"/>
      <c r="J313" s="327"/>
      <c r="K313" s="327"/>
      <c r="L313" s="317">
        <f t="shared" si="40"/>
        <v>0</v>
      </c>
    </row>
    <row r="314" spans="1:12" ht="26.25" hidden="1">
      <c r="A314" s="321" t="s">
        <v>239</v>
      </c>
      <c r="B314" s="348">
        <v>950</v>
      </c>
      <c r="C314" s="349">
        <v>5</v>
      </c>
      <c r="D314" s="349">
        <v>3</v>
      </c>
      <c r="E314" s="353">
        <v>3500312000</v>
      </c>
      <c r="F314" s="322" t="s">
        <v>240</v>
      </c>
      <c r="G314" s="323">
        <f>G315</f>
        <v>0</v>
      </c>
      <c r="H314" s="316">
        <f>G314/1000</f>
        <v>0</v>
      </c>
      <c r="I314" s="326"/>
      <c r="J314" s="327"/>
      <c r="K314" s="327"/>
      <c r="L314" s="317" t="e">
        <f t="shared" si="40"/>
        <v>#DIV/0!</v>
      </c>
    </row>
    <row r="315" spans="1:12" ht="15.75" hidden="1">
      <c r="A315" s="321" t="s">
        <v>71</v>
      </c>
      <c r="B315" s="348">
        <v>950</v>
      </c>
      <c r="C315" s="349">
        <v>5</v>
      </c>
      <c r="D315" s="349">
        <v>3</v>
      </c>
      <c r="E315" s="353">
        <v>3500312000</v>
      </c>
      <c r="F315" s="322" t="s">
        <v>240</v>
      </c>
      <c r="G315" s="323">
        <f>G316</f>
        <v>0</v>
      </c>
      <c r="H315" s="316">
        <f>G315/1000</f>
        <v>0</v>
      </c>
      <c r="I315" s="326"/>
      <c r="J315" s="327"/>
      <c r="K315" s="327"/>
      <c r="L315" s="317" t="e">
        <f t="shared" si="40"/>
        <v>#DIV/0!</v>
      </c>
    </row>
    <row r="316" spans="1:12" ht="15.75" hidden="1">
      <c r="A316" s="321" t="s">
        <v>153</v>
      </c>
      <c r="B316" s="348">
        <v>950</v>
      </c>
      <c r="C316" s="349">
        <v>5</v>
      </c>
      <c r="D316" s="349">
        <v>3</v>
      </c>
      <c r="E316" s="353">
        <v>3500312000</v>
      </c>
      <c r="F316" s="322" t="s">
        <v>240</v>
      </c>
      <c r="G316" s="323">
        <v>0</v>
      </c>
      <c r="H316" s="316">
        <f>G316/1000</f>
        <v>0</v>
      </c>
      <c r="I316" s="326"/>
      <c r="J316" s="327"/>
      <c r="K316" s="327"/>
      <c r="L316" s="317" t="e">
        <f t="shared" si="40"/>
        <v>#DIV/0!</v>
      </c>
    </row>
    <row r="317" spans="1:12" ht="15.75" hidden="1">
      <c r="A317" s="321" t="s">
        <v>159</v>
      </c>
      <c r="B317" s="348">
        <v>950</v>
      </c>
      <c r="C317" s="349">
        <v>5</v>
      </c>
      <c r="D317" s="349">
        <v>3</v>
      </c>
      <c r="E317" s="353">
        <v>3500312000</v>
      </c>
      <c r="F317" s="322" t="s">
        <v>240</v>
      </c>
      <c r="G317" s="323">
        <v>40000</v>
      </c>
      <c r="H317" s="316">
        <f>G317/1000</f>
        <v>40</v>
      </c>
      <c r="I317" s="326"/>
      <c r="J317" s="327"/>
      <c r="K317" s="327"/>
      <c r="L317" s="317">
        <f t="shared" si="40"/>
        <v>0</v>
      </c>
    </row>
    <row r="318" spans="1:12" ht="15.75">
      <c r="A318" s="336" t="s">
        <v>446</v>
      </c>
      <c r="B318" s="348">
        <v>950</v>
      </c>
      <c r="C318" s="349">
        <v>5</v>
      </c>
      <c r="D318" s="349">
        <v>3</v>
      </c>
      <c r="E318" s="353">
        <v>3500312400</v>
      </c>
      <c r="F318" s="351" t="s">
        <v>11</v>
      </c>
      <c r="G318" s="323">
        <f>G319</f>
        <v>4664.67</v>
      </c>
      <c r="H318" s="316">
        <f>G318/1000</f>
        <v>4.66467</v>
      </c>
      <c r="I318" s="316">
        <f>H318/1000</f>
        <v>0.00466467</v>
      </c>
      <c r="J318" s="317">
        <f>J319</f>
        <v>0</v>
      </c>
      <c r="K318" s="317">
        <f>J318/1000</f>
        <v>0</v>
      </c>
      <c r="L318" s="317">
        <f t="shared" si="40"/>
        <v>0.1</v>
      </c>
    </row>
    <row r="319" spans="1:12" ht="28.5" customHeight="1">
      <c r="A319" s="336" t="s">
        <v>212</v>
      </c>
      <c r="B319" s="348">
        <v>950</v>
      </c>
      <c r="C319" s="349">
        <v>5</v>
      </c>
      <c r="D319" s="349">
        <v>3</v>
      </c>
      <c r="E319" s="353">
        <v>3500312400</v>
      </c>
      <c r="F319" s="351" t="s">
        <v>142</v>
      </c>
      <c r="G319" s="323">
        <f>G320</f>
        <v>4664.67</v>
      </c>
      <c r="H319" s="316">
        <f>G319/1000</f>
        <v>4.66467</v>
      </c>
      <c r="I319" s="326">
        <f>J319/1000</f>
        <v>0</v>
      </c>
      <c r="J319" s="317">
        <f>J320</f>
        <v>0</v>
      </c>
      <c r="K319" s="317">
        <f>K320</f>
        <v>0</v>
      </c>
      <c r="L319" s="317">
        <f t="shared" si="40"/>
        <v>0</v>
      </c>
    </row>
    <row r="320" spans="1:12" ht="26.25" hidden="1">
      <c r="A320" s="321" t="s">
        <v>237</v>
      </c>
      <c r="B320" s="348">
        <v>950</v>
      </c>
      <c r="C320" s="349">
        <v>5</v>
      </c>
      <c r="D320" s="349">
        <v>3</v>
      </c>
      <c r="E320" s="353">
        <v>3500312400</v>
      </c>
      <c r="F320" s="322" t="s">
        <v>238</v>
      </c>
      <c r="G320" s="323">
        <f>G321</f>
        <v>4664.67</v>
      </c>
      <c r="H320" s="316">
        <f>G320/1000</f>
        <v>4.66467</v>
      </c>
      <c r="I320" s="326">
        <f>J320/1000</f>
        <v>0</v>
      </c>
      <c r="J320" s="317">
        <f>J321</f>
        <v>0</v>
      </c>
      <c r="K320" s="317">
        <f>K321</f>
        <v>0</v>
      </c>
      <c r="L320" s="317">
        <f t="shared" si="40"/>
        <v>0</v>
      </c>
    </row>
    <row r="321" spans="1:12" ht="15.75" hidden="1">
      <c r="A321" s="321" t="s">
        <v>350</v>
      </c>
      <c r="B321" s="348">
        <v>950</v>
      </c>
      <c r="C321" s="349">
        <v>5</v>
      </c>
      <c r="D321" s="349">
        <v>3</v>
      </c>
      <c r="E321" s="353">
        <v>3500312400</v>
      </c>
      <c r="F321" s="322" t="s">
        <v>240</v>
      </c>
      <c r="G321" s="323">
        <f>G322+G326</f>
        <v>4664.67</v>
      </c>
      <c r="H321" s="316">
        <f>G321/1000</f>
        <v>4.66467</v>
      </c>
      <c r="I321" s="326">
        <f>J321/1000</f>
        <v>0</v>
      </c>
      <c r="J321" s="317">
        <f>J326</f>
        <v>0</v>
      </c>
      <c r="K321" s="317">
        <f>K326</f>
        <v>0</v>
      </c>
      <c r="L321" s="317">
        <f t="shared" si="40"/>
        <v>0</v>
      </c>
    </row>
    <row r="322" spans="1:12" ht="15.75" hidden="1">
      <c r="A322" s="321" t="s">
        <v>71</v>
      </c>
      <c r="B322" s="348">
        <v>950</v>
      </c>
      <c r="C322" s="349">
        <v>5</v>
      </c>
      <c r="D322" s="349">
        <v>3</v>
      </c>
      <c r="E322" s="353">
        <v>3500312400</v>
      </c>
      <c r="F322" s="322" t="s">
        <v>240</v>
      </c>
      <c r="G322" s="323">
        <f>G323</f>
        <v>0</v>
      </c>
      <c r="H322" s="316">
        <f>G322/1000</f>
        <v>0</v>
      </c>
      <c r="I322" s="326"/>
      <c r="J322" s="317">
        <v>0</v>
      </c>
      <c r="K322" s="317">
        <v>0</v>
      </c>
      <c r="L322" s="317" t="e">
        <f t="shared" si="40"/>
        <v>#DIV/0!</v>
      </c>
    </row>
    <row r="323" spans="1:12" ht="15.75" hidden="1">
      <c r="A323" s="321" t="s">
        <v>153</v>
      </c>
      <c r="B323" s="348">
        <v>950</v>
      </c>
      <c r="C323" s="349">
        <v>5</v>
      </c>
      <c r="D323" s="349">
        <v>3</v>
      </c>
      <c r="E323" s="353">
        <v>3500312400</v>
      </c>
      <c r="F323" s="322" t="s">
        <v>240</v>
      </c>
      <c r="G323" s="323">
        <f>G324+G325</f>
        <v>0</v>
      </c>
      <c r="H323" s="316">
        <f>G323/1000</f>
        <v>0</v>
      </c>
      <c r="I323" s="326"/>
      <c r="J323" s="317">
        <v>0</v>
      </c>
      <c r="K323" s="317">
        <v>0</v>
      </c>
      <c r="L323" s="317" t="e">
        <f t="shared" si="40"/>
        <v>#DIV/0!</v>
      </c>
    </row>
    <row r="324" spans="1:12" ht="15.75" hidden="1">
      <c r="A324" s="321" t="s">
        <v>159</v>
      </c>
      <c r="B324" s="348">
        <v>950</v>
      </c>
      <c r="C324" s="349">
        <v>5</v>
      </c>
      <c r="D324" s="349">
        <v>3</v>
      </c>
      <c r="E324" s="353">
        <v>3500312400</v>
      </c>
      <c r="F324" s="322" t="s">
        <v>240</v>
      </c>
      <c r="G324" s="323">
        <v>0</v>
      </c>
      <c r="H324" s="316"/>
      <c r="I324" s="326"/>
      <c r="J324" s="317"/>
      <c r="K324" s="317"/>
      <c r="L324" s="317" t="e">
        <f t="shared" si="40"/>
        <v>#DIV/0!</v>
      </c>
    </row>
    <row r="325" spans="1:12" ht="15.75" hidden="1">
      <c r="A325" s="321" t="s">
        <v>161</v>
      </c>
      <c r="B325" s="348">
        <v>950</v>
      </c>
      <c r="C325" s="349">
        <v>5</v>
      </c>
      <c r="D325" s="349">
        <v>3</v>
      </c>
      <c r="E325" s="353">
        <v>3500312400</v>
      </c>
      <c r="F325" s="322" t="s">
        <v>240</v>
      </c>
      <c r="G325" s="323">
        <v>0</v>
      </c>
      <c r="H325" s="316">
        <f>G325/1000</f>
        <v>0</v>
      </c>
      <c r="I325" s="326"/>
      <c r="J325" s="317">
        <v>0</v>
      </c>
      <c r="K325" s="317">
        <v>0</v>
      </c>
      <c r="L325" s="317" t="e">
        <f t="shared" si="40"/>
        <v>#DIV/0!</v>
      </c>
    </row>
    <row r="326" spans="1:12" ht="15.75" hidden="1">
      <c r="A326" s="321" t="s">
        <v>73</v>
      </c>
      <c r="B326" s="348">
        <v>950</v>
      </c>
      <c r="C326" s="349">
        <v>5</v>
      </c>
      <c r="D326" s="349">
        <v>3</v>
      </c>
      <c r="E326" s="353">
        <v>3500312400</v>
      </c>
      <c r="F326" s="322" t="s">
        <v>240</v>
      </c>
      <c r="G326" s="323">
        <f>G327+G328</f>
        <v>4664.67</v>
      </c>
      <c r="H326" s="316">
        <f>G326/1000</f>
        <v>4.66467</v>
      </c>
      <c r="I326" s="326">
        <f>J326/1000</f>
        <v>0</v>
      </c>
      <c r="J326" s="317">
        <v>0</v>
      </c>
      <c r="K326" s="317">
        <v>0</v>
      </c>
      <c r="L326" s="317">
        <f t="shared" si="40"/>
        <v>0</v>
      </c>
    </row>
    <row r="327" spans="1:12" ht="15.75" hidden="1">
      <c r="A327" s="321" t="s">
        <v>166</v>
      </c>
      <c r="B327" s="348">
        <v>950</v>
      </c>
      <c r="C327" s="349">
        <v>5</v>
      </c>
      <c r="D327" s="349">
        <v>3</v>
      </c>
      <c r="E327" s="353">
        <v>3500312400</v>
      </c>
      <c r="F327" s="322" t="s">
        <v>240</v>
      </c>
      <c r="G327" s="323">
        <v>0</v>
      </c>
      <c r="H327" s="316">
        <f>G327/1000</f>
        <v>0</v>
      </c>
      <c r="I327" s="326"/>
      <c r="J327" s="317"/>
      <c r="K327" s="317"/>
      <c r="L327" s="317" t="e">
        <f t="shared" si="40"/>
        <v>#DIV/0!</v>
      </c>
    </row>
    <row r="328" spans="1:12" ht="15.75" hidden="1">
      <c r="A328" s="321" t="s">
        <v>168</v>
      </c>
      <c r="B328" s="348">
        <v>950</v>
      </c>
      <c r="C328" s="349">
        <v>5</v>
      </c>
      <c r="D328" s="349">
        <v>3</v>
      </c>
      <c r="E328" s="353">
        <v>3500312400</v>
      </c>
      <c r="F328" s="322" t="s">
        <v>240</v>
      </c>
      <c r="G328" s="323">
        <f>G329+G330+G331</f>
        <v>4664.67</v>
      </c>
      <c r="H328" s="316">
        <f>G328/1000</f>
        <v>4.66467</v>
      </c>
      <c r="I328" s="326">
        <f>J328/1000</f>
        <v>0</v>
      </c>
      <c r="J328" s="317">
        <v>0</v>
      </c>
      <c r="K328" s="317">
        <v>0</v>
      </c>
      <c r="L328" s="317">
        <f t="shared" si="40"/>
        <v>0</v>
      </c>
    </row>
    <row r="329" spans="1:12" ht="15.75" hidden="1">
      <c r="A329" s="328" t="s">
        <v>315</v>
      </c>
      <c r="B329" s="348">
        <v>950</v>
      </c>
      <c r="C329" s="349">
        <v>5</v>
      </c>
      <c r="D329" s="349">
        <v>3</v>
      </c>
      <c r="E329" s="353">
        <v>3500312400</v>
      </c>
      <c r="F329" s="322" t="s">
        <v>240</v>
      </c>
      <c r="G329" s="323">
        <v>0</v>
      </c>
      <c r="H329" s="316"/>
      <c r="I329" s="326"/>
      <c r="J329" s="317"/>
      <c r="K329" s="317"/>
      <c r="L329" s="317" t="e">
        <f t="shared" si="40"/>
        <v>#DIV/0!</v>
      </c>
    </row>
    <row r="330" spans="1:12" ht="15.75" hidden="1">
      <c r="A330" s="328" t="s">
        <v>322</v>
      </c>
      <c r="B330" s="348">
        <v>950</v>
      </c>
      <c r="C330" s="349">
        <v>5</v>
      </c>
      <c r="D330" s="349">
        <v>3</v>
      </c>
      <c r="E330" s="353">
        <v>3500312400</v>
      </c>
      <c r="F330" s="322" t="s">
        <v>240</v>
      </c>
      <c r="G330" s="323">
        <v>0</v>
      </c>
      <c r="H330" s="316"/>
      <c r="I330" s="326"/>
      <c r="J330" s="317"/>
      <c r="K330" s="317"/>
      <c r="L330" s="317" t="e">
        <f t="shared" si="40"/>
        <v>#DIV/0!</v>
      </c>
    </row>
    <row r="331" spans="1:12" ht="15.75" hidden="1">
      <c r="A331" s="328" t="s">
        <v>316</v>
      </c>
      <c r="B331" s="348">
        <v>950</v>
      </c>
      <c r="C331" s="349">
        <v>5</v>
      </c>
      <c r="D331" s="349">
        <v>3</v>
      </c>
      <c r="E331" s="353">
        <v>3500312400</v>
      </c>
      <c r="F331" s="322" t="s">
        <v>240</v>
      </c>
      <c r="G331" s="323">
        <v>4664.67</v>
      </c>
      <c r="H331" s="316">
        <f>G331/1000</f>
        <v>4.66467</v>
      </c>
      <c r="I331" s="326"/>
      <c r="J331" s="317"/>
      <c r="K331" s="317"/>
      <c r="L331" s="317">
        <f t="shared" si="40"/>
        <v>0</v>
      </c>
    </row>
    <row r="332" spans="1:12" ht="15.75" customHeight="1" hidden="1">
      <c r="A332" s="373" t="s">
        <v>282</v>
      </c>
      <c r="B332" s="348">
        <v>950</v>
      </c>
      <c r="C332" s="349">
        <v>5</v>
      </c>
      <c r="D332" s="349">
        <v>3</v>
      </c>
      <c r="E332" s="353" t="s">
        <v>445</v>
      </c>
      <c r="F332" s="322"/>
      <c r="G332" s="323">
        <f>G333</f>
        <v>0</v>
      </c>
      <c r="H332" s="316">
        <f>G332/1000</f>
        <v>0</v>
      </c>
      <c r="I332" s="316">
        <f aca="true" t="shared" si="44" ref="I332:I338">J332/1000</f>
        <v>414.1</v>
      </c>
      <c r="J332" s="317">
        <f aca="true" t="shared" si="45" ref="J332:K335">J333</f>
        <v>414100</v>
      </c>
      <c r="K332" s="317">
        <f t="shared" si="45"/>
        <v>414100</v>
      </c>
      <c r="L332" s="317" t="e">
        <f t="shared" si="40"/>
        <v>#DIV/0!</v>
      </c>
    </row>
    <row r="333" spans="1:12" ht="25.5" hidden="1">
      <c r="A333" s="373" t="s">
        <v>283</v>
      </c>
      <c r="B333" s="348">
        <v>950</v>
      </c>
      <c r="C333" s="349">
        <v>5</v>
      </c>
      <c r="D333" s="349">
        <v>3</v>
      </c>
      <c r="E333" s="353" t="s">
        <v>445</v>
      </c>
      <c r="F333" s="322" t="s">
        <v>142</v>
      </c>
      <c r="G333" s="323">
        <f>G334</f>
        <v>0</v>
      </c>
      <c r="H333" s="316">
        <f>G333/1000</f>
        <v>0</v>
      </c>
      <c r="I333" s="316">
        <f t="shared" si="44"/>
        <v>414.1</v>
      </c>
      <c r="J333" s="317">
        <f t="shared" si="45"/>
        <v>414100</v>
      </c>
      <c r="K333" s="317">
        <f t="shared" si="45"/>
        <v>414100</v>
      </c>
      <c r="L333" s="317" t="e">
        <f t="shared" si="40"/>
        <v>#DIV/0!</v>
      </c>
    </row>
    <row r="334" spans="1:12" ht="26.25" hidden="1">
      <c r="A334" s="321" t="s">
        <v>237</v>
      </c>
      <c r="B334" s="348">
        <v>950</v>
      </c>
      <c r="C334" s="349">
        <v>5</v>
      </c>
      <c r="D334" s="349">
        <v>3</v>
      </c>
      <c r="E334" s="353" t="s">
        <v>445</v>
      </c>
      <c r="F334" s="322" t="s">
        <v>238</v>
      </c>
      <c r="G334" s="323">
        <f>G335</f>
        <v>0</v>
      </c>
      <c r="H334" s="316">
        <f>G334/1000</f>
        <v>0</v>
      </c>
      <c r="I334" s="316">
        <f t="shared" si="44"/>
        <v>414.1</v>
      </c>
      <c r="J334" s="317">
        <f t="shared" si="45"/>
        <v>414100</v>
      </c>
      <c r="K334" s="317">
        <f t="shared" si="45"/>
        <v>414100</v>
      </c>
      <c r="L334" s="317" t="e">
        <f t="shared" si="40"/>
        <v>#DIV/0!</v>
      </c>
    </row>
    <row r="335" spans="1:12" ht="26.25" hidden="1">
      <c r="A335" s="321" t="s">
        <v>239</v>
      </c>
      <c r="B335" s="348">
        <v>950</v>
      </c>
      <c r="C335" s="349">
        <v>5</v>
      </c>
      <c r="D335" s="349">
        <v>3</v>
      </c>
      <c r="E335" s="353" t="s">
        <v>445</v>
      </c>
      <c r="F335" s="322" t="s">
        <v>240</v>
      </c>
      <c r="G335" s="323">
        <f>G336+G339</f>
        <v>0</v>
      </c>
      <c r="H335" s="316">
        <f>G335/1000</f>
        <v>0</v>
      </c>
      <c r="I335" s="316">
        <f t="shared" si="44"/>
        <v>414.1</v>
      </c>
      <c r="J335" s="317">
        <f t="shared" si="45"/>
        <v>414100</v>
      </c>
      <c r="K335" s="317">
        <f t="shared" si="45"/>
        <v>414100</v>
      </c>
      <c r="L335" s="317" t="e">
        <f t="shared" si="40"/>
        <v>#DIV/0!</v>
      </c>
    </row>
    <row r="336" spans="1:12" ht="15.75" hidden="1">
      <c r="A336" s="321" t="s">
        <v>71</v>
      </c>
      <c r="B336" s="348">
        <v>950</v>
      </c>
      <c r="C336" s="349">
        <v>5</v>
      </c>
      <c r="D336" s="349">
        <v>3</v>
      </c>
      <c r="E336" s="353" t="s">
        <v>445</v>
      </c>
      <c r="F336" s="322" t="s">
        <v>240</v>
      </c>
      <c r="G336" s="323">
        <f>G337</f>
        <v>0</v>
      </c>
      <c r="H336" s="316">
        <f>G336/1000</f>
        <v>0</v>
      </c>
      <c r="I336" s="316">
        <f t="shared" si="44"/>
        <v>414.1</v>
      </c>
      <c r="J336" s="317">
        <f>J337+J338</f>
        <v>414100</v>
      </c>
      <c r="K336" s="317">
        <f>K337+K338</f>
        <v>414100</v>
      </c>
      <c r="L336" s="317" t="e">
        <f t="shared" si="40"/>
        <v>#DIV/0!</v>
      </c>
    </row>
    <row r="337" spans="1:12" ht="15.75" hidden="1">
      <c r="A337" s="321" t="s">
        <v>153</v>
      </c>
      <c r="B337" s="348">
        <v>950</v>
      </c>
      <c r="C337" s="349">
        <v>5</v>
      </c>
      <c r="D337" s="349">
        <v>3</v>
      </c>
      <c r="E337" s="353" t="s">
        <v>445</v>
      </c>
      <c r="F337" s="322" t="s">
        <v>240</v>
      </c>
      <c r="G337" s="323">
        <f>G338</f>
        <v>0</v>
      </c>
      <c r="H337" s="316">
        <f>G337/1000</f>
        <v>0</v>
      </c>
      <c r="I337" s="316">
        <f t="shared" si="44"/>
        <v>0</v>
      </c>
      <c r="J337" s="317"/>
      <c r="K337" s="317"/>
      <c r="L337" s="317" t="e">
        <f aca="true" t="shared" si="46" ref="L337:L400">I337/H337*100</f>
        <v>#DIV/0!</v>
      </c>
    </row>
    <row r="338" spans="1:12" ht="15.75" hidden="1">
      <c r="A338" s="321" t="s">
        <v>159</v>
      </c>
      <c r="B338" s="348">
        <v>950</v>
      </c>
      <c r="C338" s="349">
        <v>5</v>
      </c>
      <c r="D338" s="349">
        <v>3</v>
      </c>
      <c r="E338" s="353" t="s">
        <v>445</v>
      </c>
      <c r="F338" s="322" t="s">
        <v>240</v>
      </c>
      <c r="G338" s="323">
        <v>0</v>
      </c>
      <c r="H338" s="316">
        <f>G338/1000</f>
        <v>0</v>
      </c>
      <c r="I338" s="316">
        <f t="shared" si="44"/>
        <v>414.1</v>
      </c>
      <c r="J338" s="317">
        <v>414100</v>
      </c>
      <c r="K338" s="317">
        <v>414100</v>
      </c>
      <c r="L338" s="317" t="e">
        <f t="shared" si="46"/>
        <v>#DIV/0!</v>
      </c>
    </row>
    <row r="339" spans="1:12" ht="15.75" customHeight="1" hidden="1">
      <c r="A339" s="321" t="s">
        <v>73</v>
      </c>
      <c r="B339" s="348">
        <v>950</v>
      </c>
      <c r="C339" s="349">
        <v>5</v>
      </c>
      <c r="D339" s="349">
        <v>3</v>
      </c>
      <c r="E339" s="353" t="s">
        <v>445</v>
      </c>
      <c r="F339" s="322" t="s">
        <v>240</v>
      </c>
      <c r="G339" s="323">
        <f>G340</f>
        <v>0</v>
      </c>
      <c r="H339" s="326"/>
      <c r="I339" s="326"/>
      <c r="J339" s="317"/>
      <c r="K339" s="317"/>
      <c r="L339" s="317" t="e">
        <f t="shared" si="46"/>
        <v>#DIV/0!</v>
      </c>
    </row>
    <row r="340" spans="1:12" ht="15.75" hidden="1">
      <c r="A340" s="321" t="s">
        <v>166</v>
      </c>
      <c r="B340" s="374">
        <v>950</v>
      </c>
      <c r="C340" s="349">
        <v>5</v>
      </c>
      <c r="D340" s="349">
        <v>3</v>
      </c>
      <c r="E340" s="353" t="s">
        <v>445</v>
      </c>
      <c r="F340" s="322" t="s">
        <v>240</v>
      </c>
      <c r="G340" s="323">
        <v>0</v>
      </c>
      <c r="H340" s="326"/>
      <c r="I340" s="326"/>
      <c r="J340" s="317"/>
      <c r="K340" s="317"/>
      <c r="L340" s="317" t="e">
        <f t="shared" si="46"/>
        <v>#DIV/0!</v>
      </c>
    </row>
    <row r="341" spans="1:12" ht="15.75">
      <c r="A341" s="318" t="s">
        <v>185</v>
      </c>
      <c r="B341" s="319" t="s">
        <v>178</v>
      </c>
      <c r="C341" s="319" t="s">
        <v>186</v>
      </c>
      <c r="D341" s="319"/>
      <c r="E341" s="319"/>
      <c r="F341" s="319"/>
      <c r="G341" s="320">
        <f>G342</f>
        <v>35500</v>
      </c>
      <c r="H341" s="326">
        <f>G341/1000</f>
        <v>35.5</v>
      </c>
      <c r="I341" s="326">
        <f aca="true" t="shared" si="47" ref="I341:I355">J341/1000</f>
        <v>7.5</v>
      </c>
      <c r="J341" s="327">
        <f>J342</f>
        <v>7500</v>
      </c>
      <c r="K341" s="327">
        <f>K342</f>
        <v>0</v>
      </c>
      <c r="L341" s="317">
        <f t="shared" si="46"/>
        <v>21.12676056338028</v>
      </c>
    </row>
    <row r="342" spans="1:12" ht="26.25">
      <c r="A342" s="318" t="s">
        <v>150</v>
      </c>
      <c r="B342" s="319" t="s">
        <v>178</v>
      </c>
      <c r="C342" s="319" t="s">
        <v>186</v>
      </c>
      <c r="D342" s="319" t="s">
        <v>181</v>
      </c>
      <c r="E342" s="319"/>
      <c r="F342" s="319"/>
      <c r="G342" s="320">
        <f>G343+G352+G361</f>
        <v>35500</v>
      </c>
      <c r="H342" s="326">
        <f>G342/1000</f>
        <v>35.5</v>
      </c>
      <c r="I342" s="326">
        <f t="shared" si="47"/>
        <v>7.5</v>
      </c>
      <c r="J342" s="327">
        <f>J343+J361</f>
        <v>7500</v>
      </c>
      <c r="K342" s="327">
        <f>K343+K361</f>
        <v>0</v>
      </c>
      <c r="L342" s="317">
        <f t="shared" si="46"/>
        <v>21.12676056338028</v>
      </c>
    </row>
    <row r="343" spans="1:27" ht="15.75">
      <c r="A343" s="375" t="s">
        <v>447</v>
      </c>
      <c r="B343" s="322" t="s">
        <v>178</v>
      </c>
      <c r="C343" s="322" t="s">
        <v>186</v>
      </c>
      <c r="D343" s="322" t="s">
        <v>181</v>
      </c>
      <c r="E343" s="322" t="s">
        <v>6</v>
      </c>
      <c r="F343" s="322"/>
      <c r="G343" s="323">
        <f aca="true" t="shared" si="48" ref="G343:G350">G344</f>
        <v>17500</v>
      </c>
      <c r="H343" s="316">
        <f>G343/1000</f>
        <v>17.5</v>
      </c>
      <c r="I343" s="316">
        <f t="shared" si="47"/>
        <v>7.5</v>
      </c>
      <c r="J343" s="317">
        <f aca="true" t="shared" si="49" ref="J343:K350">J344</f>
        <v>7500</v>
      </c>
      <c r="K343" s="317">
        <f t="shared" si="49"/>
        <v>0</v>
      </c>
      <c r="L343" s="317">
        <f t="shared" si="46"/>
        <v>42.857142857142854</v>
      </c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153"/>
    </row>
    <row r="344" spans="1:27" ht="15.75">
      <c r="A344" s="328" t="s">
        <v>448</v>
      </c>
      <c r="B344" s="322" t="s">
        <v>178</v>
      </c>
      <c r="C344" s="322" t="s">
        <v>186</v>
      </c>
      <c r="D344" s="322" t="s">
        <v>181</v>
      </c>
      <c r="E344" s="322" t="s">
        <v>450</v>
      </c>
      <c r="F344" s="322"/>
      <c r="G344" s="323">
        <f>G346</f>
        <v>17500</v>
      </c>
      <c r="H344" s="316">
        <f>G344/1000</f>
        <v>17.5</v>
      </c>
      <c r="I344" s="316">
        <f t="shared" si="47"/>
        <v>7.5</v>
      </c>
      <c r="J344" s="317">
        <f>J346</f>
        <v>7500</v>
      </c>
      <c r="K344" s="317">
        <f>K346</f>
        <v>0</v>
      </c>
      <c r="L344" s="317">
        <f t="shared" si="46"/>
        <v>42.857142857142854</v>
      </c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/>
    </row>
    <row r="345" spans="1:27" ht="38.25">
      <c r="A345" s="375" t="s">
        <v>449</v>
      </c>
      <c r="B345" s="322" t="s">
        <v>178</v>
      </c>
      <c r="C345" s="322" t="s">
        <v>186</v>
      </c>
      <c r="D345" s="322" t="s">
        <v>181</v>
      </c>
      <c r="E345" s="322" t="s">
        <v>451</v>
      </c>
      <c r="F345" s="322"/>
      <c r="G345" s="323">
        <f>G346</f>
        <v>17500</v>
      </c>
      <c r="H345" s="316">
        <f>G345/1000</f>
        <v>17.5</v>
      </c>
      <c r="I345" s="316">
        <f t="shared" si="47"/>
        <v>7.5</v>
      </c>
      <c r="J345" s="317">
        <f>J346</f>
        <v>7500</v>
      </c>
      <c r="K345" s="317">
        <f>K346</f>
        <v>0</v>
      </c>
      <c r="L345" s="317">
        <f t="shared" si="46"/>
        <v>42.857142857142854</v>
      </c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</row>
    <row r="346" spans="1:27" ht="26.25" customHeight="1">
      <c r="A346" s="321" t="s">
        <v>212</v>
      </c>
      <c r="B346" s="322" t="s">
        <v>178</v>
      </c>
      <c r="C346" s="322" t="s">
        <v>186</v>
      </c>
      <c r="D346" s="322" t="s">
        <v>181</v>
      </c>
      <c r="E346" s="322" t="s">
        <v>451</v>
      </c>
      <c r="F346" s="322" t="s">
        <v>142</v>
      </c>
      <c r="G346" s="323">
        <f t="shared" si="48"/>
        <v>17500</v>
      </c>
      <c r="H346" s="316">
        <f>G346/1000</f>
        <v>17.5</v>
      </c>
      <c r="I346" s="316">
        <f t="shared" si="47"/>
        <v>7.5</v>
      </c>
      <c r="J346" s="317">
        <v>7500</v>
      </c>
      <c r="K346" s="317">
        <f t="shared" si="49"/>
        <v>0</v>
      </c>
      <c r="L346" s="317">
        <f t="shared" si="46"/>
        <v>42.857142857142854</v>
      </c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1"/>
      <c r="Z346" s="271"/>
      <c r="AA346" s="271"/>
    </row>
    <row r="347" spans="1:12" ht="29.25" customHeight="1" hidden="1">
      <c r="A347" s="321" t="s">
        <v>237</v>
      </c>
      <c r="B347" s="322" t="s">
        <v>178</v>
      </c>
      <c r="C347" s="322" t="s">
        <v>186</v>
      </c>
      <c r="D347" s="322" t="s">
        <v>181</v>
      </c>
      <c r="E347" s="322" t="s">
        <v>451</v>
      </c>
      <c r="F347" s="322" t="s">
        <v>238</v>
      </c>
      <c r="G347" s="323">
        <f t="shared" si="48"/>
        <v>17500</v>
      </c>
      <c r="H347" s="316">
        <f>G347/1000</f>
        <v>17.5</v>
      </c>
      <c r="I347" s="316">
        <f t="shared" si="47"/>
        <v>0</v>
      </c>
      <c r="J347" s="317">
        <f t="shared" si="49"/>
        <v>0</v>
      </c>
      <c r="K347" s="317">
        <f t="shared" si="49"/>
        <v>0</v>
      </c>
      <c r="L347" s="317">
        <f t="shared" si="46"/>
        <v>0</v>
      </c>
    </row>
    <row r="348" spans="1:12" ht="26.25" hidden="1">
      <c r="A348" s="321" t="s">
        <v>239</v>
      </c>
      <c r="B348" s="322" t="s">
        <v>178</v>
      </c>
      <c r="C348" s="322" t="s">
        <v>186</v>
      </c>
      <c r="D348" s="322" t="s">
        <v>181</v>
      </c>
      <c r="E348" s="322" t="s">
        <v>451</v>
      </c>
      <c r="F348" s="322" t="s">
        <v>240</v>
      </c>
      <c r="G348" s="323">
        <f t="shared" si="48"/>
        <v>17500</v>
      </c>
      <c r="H348" s="316">
        <f>G348/1000</f>
        <v>17.5</v>
      </c>
      <c r="I348" s="316">
        <f t="shared" si="47"/>
        <v>0</v>
      </c>
      <c r="J348" s="317">
        <f t="shared" si="49"/>
        <v>0</v>
      </c>
      <c r="K348" s="317">
        <f t="shared" si="49"/>
        <v>0</v>
      </c>
      <c r="L348" s="317">
        <f t="shared" si="46"/>
        <v>0</v>
      </c>
    </row>
    <row r="349" spans="1:12" ht="15.75" hidden="1">
      <c r="A349" s="321" t="s">
        <v>71</v>
      </c>
      <c r="B349" s="322" t="s">
        <v>178</v>
      </c>
      <c r="C349" s="322" t="s">
        <v>186</v>
      </c>
      <c r="D349" s="322" t="s">
        <v>181</v>
      </c>
      <c r="E349" s="322" t="s">
        <v>451</v>
      </c>
      <c r="F349" s="322" t="s">
        <v>240</v>
      </c>
      <c r="G349" s="323">
        <f t="shared" si="48"/>
        <v>17500</v>
      </c>
      <c r="H349" s="316">
        <f>G349/1000</f>
        <v>17.5</v>
      </c>
      <c r="I349" s="316">
        <f t="shared" si="47"/>
        <v>0</v>
      </c>
      <c r="J349" s="317">
        <f t="shared" si="49"/>
        <v>0</v>
      </c>
      <c r="K349" s="317">
        <f t="shared" si="49"/>
        <v>0</v>
      </c>
      <c r="L349" s="317">
        <f t="shared" si="46"/>
        <v>0</v>
      </c>
    </row>
    <row r="350" spans="1:12" ht="15.75" hidden="1">
      <c r="A350" s="321" t="s">
        <v>153</v>
      </c>
      <c r="B350" s="322" t="s">
        <v>178</v>
      </c>
      <c r="C350" s="322" t="s">
        <v>186</v>
      </c>
      <c r="D350" s="322" t="s">
        <v>181</v>
      </c>
      <c r="E350" s="322" t="s">
        <v>451</v>
      </c>
      <c r="F350" s="322" t="s">
        <v>240</v>
      </c>
      <c r="G350" s="323">
        <f t="shared" si="48"/>
        <v>17500</v>
      </c>
      <c r="H350" s="316">
        <f>G350/1000</f>
        <v>17.5</v>
      </c>
      <c r="I350" s="316">
        <f t="shared" si="47"/>
        <v>0</v>
      </c>
      <c r="J350" s="317">
        <f t="shared" si="49"/>
        <v>0</v>
      </c>
      <c r="K350" s="317">
        <f t="shared" si="49"/>
        <v>0</v>
      </c>
      <c r="L350" s="317">
        <f t="shared" si="46"/>
        <v>0</v>
      </c>
    </row>
    <row r="351" spans="1:12" ht="15.75" hidden="1">
      <c r="A351" s="321" t="s">
        <v>161</v>
      </c>
      <c r="B351" s="322" t="s">
        <v>178</v>
      </c>
      <c r="C351" s="322" t="s">
        <v>186</v>
      </c>
      <c r="D351" s="322" t="s">
        <v>181</v>
      </c>
      <c r="E351" s="322" t="s">
        <v>451</v>
      </c>
      <c r="F351" s="322" t="s">
        <v>240</v>
      </c>
      <c r="G351" s="323">
        <v>17500</v>
      </c>
      <c r="H351" s="316">
        <f>G351/1000</f>
        <v>17.5</v>
      </c>
      <c r="I351" s="316">
        <f t="shared" si="47"/>
        <v>0</v>
      </c>
      <c r="J351" s="317">
        <v>0</v>
      </c>
      <c r="K351" s="317">
        <v>0</v>
      </c>
      <c r="L351" s="317">
        <f t="shared" si="46"/>
        <v>0</v>
      </c>
    </row>
    <row r="352" spans="1:12" ht="26.25">
      <c r="A352" s="328" t="s">
        <v>406</v>
      </c>
      <c r="B352" s="322" t="s">
        <v>178</v>
      </c>
      <c r="C352" s="322" t="s">
        <v>186</v>
      </c>
      <c r="D352" s="322" t="s">
        <v>181</v>
      </c>
      <c r="E352" s="322" t="s">
        <v>324</v>
      </c>
      <c r="F352" s="322"/>
      <c r="G352" s="323">
        <f>G353</f>
        <v>15000</v>
      </c>
      <c r="H352" s="316">
        <f>G352/1000</f>
        <v>15</v>
      </c>
      <c r="I352" s="316">
        <f t="shared" si="47"/>
        <v>0</v>
      </c>
      <c r="J352" s="317"/>
      <c r="K352" s="317"/>
      <c r="L352" s="317">
        <f t="shared" si="46"/>
        <v>0</v>
      </c>
    </row>
    <row r="353" spans="1:12" ht="30.75" customHeight="1">
      <c r="A353" s="376" t="s">
        <v>351</v>
      </c>
      <c r="B353" s="322" t="s">
        <v>178</v>
      </c>
      <c r="C353" s="322" t="s">
        <v>186</v>
      </c>
      <c r="D353" s="322" t="s">
        <v>181</v>
      </c>
      <c r="E353" s="322" t="s">
        <v>354</v>
      </c>
      <c r="F353" s="322"/>
      <c r="G353" s="323">
        <f aca="true" t="shared" si="50" ref="G353:G359">G354</f>
        <v>15000</v>
      </c>
      <c r="H353" s="316">
        <f>G353/1000</f>
        <v>15</v>
      </c>
      <c r="I353" s="316">
        <f t="shared" si="47"/>
        <v>0</v>
      </c>
      <c r="J353" s="317"/>
      <c r="K353" s="317"/>
      <c r="L353" s="317">
        <f t="shared" si="46"/>
        <v>0</v>
      </c>
    </row>
    <row r="354" spans="1:12" ht="26.25">
      <c r="A354" s="377" t="s">
        <v>358</v>
      </c>
      <c r="B354" s="322" t="s">
        <v>178</v>
      </c>
      <c r="C354" s="322" t="s">
        <v>186</v>
      </c>
      <c r="D354" s="322" t="s">
        <v>181</v>
      </c>
      <c r="E354" s="322" t="s">
        <v>359</v>
      </c>
      <c r="F354" s="322"/>
      <c r="G354" s="323">
        <f t="shared" si="50"/>
        <v>15000</v>
      </c>
      <c r="H354" s="316">
        <f>G354/1000</f>
        <v>15</v>
      </c>
      <c r="I354" s="316">
        <f t="shared" si="47"/>
        <v>0</v>
      </c>
      <c r="J354" s="317"/>
      <c r="K354" s="317"/>
      <c r="L354" s="317">
        <f t="shared" si="46"/>
        <v>0</v>
      </c>
    </row>
    <row r="355" spans="1:12" ht="26.25">
      <c r="A355" s="321" t="s">
        <v>212</v>
      </c>
      <c r="B355" s="322" t="s">
        <v>178</v>
      </c>
      <c r="C355" s="322" t="s">
        <v>186</v>
      </c>
      <c r="D355" s="322" t="s">
        <v>181</v>
      </c>
      <c r="E355" s="322" t="s">
        <v>359</v>
      </c>
      <c r="F355" s="322" t="s">
        <v>142</v>
      </c>
      <c r="G355" s="323">
        <f t="shared" si="50"/>
        <v>15000</v>
      </c>
      <c r="H355" s="316">
        <f>G355/1000</f>
        <v>15</v>
      </c>
      <c r="I355" s="316">
        <f t="shared" si="47"/>
        <v>0</v>
      </c>
      <c r="J355" s="317">
        <f>J356</f>
        <v>0</v>
      </c>
      <c r="K355" s="317">
        <f>K356</f>
        <v>0</v>
      </c>
      <c r="L355" s="317">
        <f t="shared" si="46"/>
        <v>0</v>
      </c>
    </row>
    <row r="356" spans="1:12" ht="26.25" hidden="1">
      <c r="A356" s="321" t="s">
        <v>237</v>
      </c>
      <c r="B356" s="322" t="s">
        <v>178</v>
      </c>
      <c r="C356" s="322" t="s">
        <v>186</v>
      </c>
      <c r="D356" s="322" t="s">
        <v>181</v>
      </c>
      <c r="E356" s="322" t="s">
        <v>359</v>
      </c>
      <c r="F356" s="322" t="s">
        <v>238</v>
      </c>
      <c r="G356" s="323">
        <f t="shared" si="50"/>
        <v>15000</v>
      </c>
      <c r="H356" s="316">
        <f>G356/1000</f>
        <v>15</v>
      </c>
      <c r="I356" s="316"/>
      <c r="J356" s="317"/>
      <c r="K356" s="317"/>
      <c r="L356" s="317">
        <f t="shared" si="46"/>
        <v>0</v>
      </c>
    </row>
    <row r="357" spans="1:12" ht="26.25" hidden="1">
      <c r="A357" s="321" t="s">
        <v>239</v>
      </c>
      <c r="B357" s="322" t="s">
        <v>178</v>
      </c>
      <c r="C357" s="322" t="s">
        <v>186</v>
      </c>
      <c r="D357" s="322" t="s">
        <v>181</v>
      </c>
      <c r="E357" s="322" t="s">
        <v>359</v>
      </c>
      <c r="F357" s="322" t="s">
        <v>240</v>
      </c>
      <c r="G357" s="323">
        <f t="shared" si="50"/>
        <v>15000</v>
      </c>
      <c r="H357" s="316">
        <f>G357/1000</f>
        <v>15</v>
      </c>
      <c r="I357" s="316"/>
      <c r="J357" s="317"/>
      <c r="K357" s="317"/>
      <c r="L357" s="317">
        <f t="shared" si="46"/>
        <v>0</v>
      </c>
    </row>
    <row r="358" spans="1:12" ht="15.75" hidden="1">
      <c r="A358" s="321" t="s">
        <v>71</v>
      </c>
      <c r="B358" s="322" t="s">
        <v>178</v>
      </c>
      <c r="C358" s="322" t="s">
        <v>186</v>
      </c>
      <c r="D358" s="322" t="s">
        <v>181</v>
      </c>
      <c r="E358" s="322" t="s">
        <v>359</v>
      </c>
      <c r="F358" s="322" t="s">
        <v>240</v>
      </c>
      <c r="G358" s="323">
        <f t="shared" si="50"/>
        <v>15000</v>
      </c>
      <c r="H358" s="316">
        <f>G358/1000</f>
        <v>15</v>
      </c>
      <c r="I358" s="316"/>
      <c r="J358" s="317"/>
      <c r="K358" s="317"/>
      <c r="L358" s="317">
        <f t="shared" si="46"/>
        <v>0</v>
      </c>
    </row>
    <row r="359" spans="1:12" ht="15.75" hidden="1">
      <c r="A359" s="321" t="s">
        <v>153</v>
      </c>
      <c r="B359" s="322" t="s">
        <v>178</v>
      </c>
      <c r="C359" s="322" t="s">
        <v>186</v>
      </c>
      <c r="D359" s="322" t="s">
        <v>181</v>
      </c>
      <c r="E359" s="322" t="s">
        <v>359</v>
      </c>
      <c r="F359" s="322" t="s">
        <v>240</v>
      </c>
      <c r="G359" s="323">
        <f t="shared" si="50"/>
        <v>15000</v>
      </c>
      <c r="H359" s="316">
        <f>G359/1000</f>
        <v>15</v>
      </c>
      <c r="I359" s="316"/>
      <c r="J359" s="317"/>
      <c r="K359" s="317"/>
      <c r="L359" s="317">
        <f t="shared" si="46"/>
        <v>0</v>
      </c>
    </row>
    <row r="360" spans="1:12" ht="15.75" hidden="1">
      <c r="A360" s="321" t="s">
        <v>161</v>
      </c>
      <c r="B360" s="322" t="s">
        <v>178</v>
      </c>
      <c r="C360" s="322" t="s">
        <v>186</v>
      </c>
      <c r="D360" s="322" t="s">
        <v>181</v>
      </c>
      <c r="E360" s="322" t="s">
        <v>359</v>
      </c>
      <c r="F360" s="322" t="s">
        <v>240</v>
      </c>
      <c r="G360" s="323">
        <v>15000</v>
      </c>
      <c r="H360" s="316">
        <f>G360/1000</f>
        <v>15</v>
      </c>
      <c r="I360" s="316"/>
      <c r="J360" s="317"/>
      <c r="K360" s="317"/>
      <c r="L360" s="317">
        <f t="shared" si="46"/>
        <v>0</v>
      </c>
    </row>
    <row r="361" spans="1:12" ht="64.5">
      <c r="A361" s="336" t="s">
        <v>329</v>
      </c>
      <c r="B361" s="348">
        <v>950</v>
      </c>
      <c r="C361" s="349">
        <v>7</v>
      </c>
      <c r="D361" s="349">
        <v>5</v>
      </c>
      <c r="E361" s="353">
        <v>8600000000</v>
      </c>
      <c r="F361" s="351" t="s">
        <v>11</v>
      </c>
      <c r="G361" s="355">
        <f>G362</f>
        <v>3000</v>
      </c>
      <c r="H361" s="356">
        <f>G361/1000</f>
        <v>3</v>
      </c>
      <c r="I361" s="316">
        <f aca="true" t="shared" si="51" ref="I361:I387">J361/1000</f>
        <v>0</v>
      </c>
      <c r="J361" s="357">
        <f>J362</f>
        <v>0</v>
      </c>
      <c r="K361" s="357">
        <f>K362</f>
        <v>0</v>
      </c>
      <c r="L361" s="317">
        <f t="shared" si="46"/>
        <v>0</v>
      </c>
    </row>
    <row r="362" spans="1:12" ht="15.75">
      <c r="A362" s="336" t="s">
        <v>318</v>
      </c>
      <c r="B362" s="348">
        <v>950</v>
      </c>
      <c r="C362" s="349">
        <v>7</v>
      </c>
      <c r="D362" s="349">
        <v>5</v>
      </c>
      <c r="E362" s="353">
        <v>8600100000</v>
      </c>
      <c r="F362" s="351" t="s">
        <v>11</v>
      </c>
      <c r="G362" s="355">
        <f aca="true" t="shared" si="52" ref="G362:G368">G363</f>
        <v>3000</v>
      </c>
      <c r="H362" s="356">
        <f>G362/1000</f>
        <v>3</v>
      </c>
      <c r="I362" s="316">
        <f t="shared" si="51"/>
        <v>0</v>
      </c>
      <c r="J362" s="357">
        <f>J363</f>
        <v>0</v>
      </c>
      <c r="K362" s="357">
        <f>K363</f>
        <v>0</v>
      </c>
      <c r="L362" s="317">
        <f t="shared" si="46"/>
        <v>0</v>
      </c>
    </row>
    <row r="363" spans="1:12" ht="26.25">
      <c r="A363" s="110" t="s">
        <v>344</v>
      </c>
      <c r="B363" s="348">
        <v>950</v>
      </c>
      <c r="C363" s="349">
        <v>7</v>
      </c>
      <c r="D363" s="349">
        <v>5</v>
      </c>
      <c r="E363" s="353">
        <v>8600107007</v>
      </c>
      <c r="F363" s="351" t="s">
        <v>11</v>
      </c>
      <c r="G363" s="323">
        <f t="shared" si="52"/>
        <v>3000</v>
      </c>
      <c r="H363" s="316">
        <f>G363/1000</f>
        <v>3</v>
      </c>
      <c r="I363" s="316">
        <f t="shared" si="51"/>
        <v>0</v>
      </c>
      <c r="J363" s="317">
        <f aca="true" t="shared" si="53" ref="J363:K366">J364</f>
        <v>0</v>
      </c>
      <c r="K363" s="317">
        <f t="shared" si="53"/>
        <v>0</v>
      </c>
      <c r="L363" s="317">
        <f t="shared" si="46"/>
        <v>0</v>
      </c>
    </row>
    <row r="364" spans="1:12" ht="26.25">
      <c r="A364" s="336" t="s">
        <v>212</v>
      </c>
      <c r="B364" s="348">
        <v>950</v>
      </c>
      <c r="C364" s="349">
        <v>7</v>
      </c>
      <c r="D364" s="349">
        <v>5</v>
      </c>
      <c r="E364" s="353">
        <v>8600107007</v>
      </c>
      <c r="F364" s="351" t="s">
        <v>142</v>
      </c>
      <c r="G364" s="323">
        <f t="shared" si="52"/>
        <v>3000</v>
      </c>
      <c r="H364" s="316">
        <f>G364/1000</f>
        <v>3</v>
      </c>
      <c r="I364" s="316">
        <f t="shared" si="51"/>
        <v>0</v>
      </c>
      <c r="J364" s="317">
        <f t="shared" si="53"/>
        <v>0</v>
      </c>
      <c r="K364" s="317">
        <f t="shared" si="53"/>
        <v>0</v>
      </c>
      <c r="L364" s="317">
        <f t="shared" si="46"/>
        <v>0</v>
      </c>
    </row>
    <row r="365" spans="1:12" ht="26.25" hidden="1">
      <c r="A365" s="321" t="s">
        <v>237</v>
      </c>
      <c r="B365" s="348">
        <v>950</v>
      </c>
      <c r="C365" s="349">
        <v>7</v>
      </c>
      <c r="D365" s="349">
        <v>5</v>
      </c>
      <c r="E365" s="353">
        <v>8600107007</v>
      </c>
      <c r="F365" s="322" t="s">
        <v>238</v>
      </c>
      <c r="G365" s="323">
        <f t="shared" si="52"/>
        <v>3000</v>
      </c>
      <c r="H365" s="316">
        <f>G365/1000</f>
        <v>3</v>
      </c>
      <c r="I365" s="326">
        <f t="shared" si="51"/>
        <v>0</v>
      </c>
      <c r="J365" s="317">
        <f t="shared" si="53"/>
        <v>0</v>
      </c>
      <c r="K365" s="317">
        <f t="shared" si="53"/>
        <v>0</v>
      </c>
      <c r="L365" s="317">
        <f t="shared" si="46"/>
        <v>0</v>
      </c>
    </row>
    <row r="366" spans="1:12" ht="26.25" hidden="1">
      <c r="A366" s="321" t="s">
        <v>239</v>
      </c>
      <c r="B366" s="348">
        <v>950</v>
      </c>
      <c r="C366" s="349">
        <v>7</v>
      </c>
      <c r="D366" s="349">
        <v>5</v>
      </c>
      <c r="E366" s="353">
        <v>8600107007</v>
      </c>
      <c r="F366" s="322" t="s">
        <v>240</v>
      </c>
      <c r="G366" s="323">
        <f t="shared" si="52"/>
        <v>3000</v>
      </c>
      <c r="H366" s="316">
        <f>G366/1000</f>
        <v>3</v>
      </c>
      <c r="I366" s="326">
        <f t="shared" si="51"/>
        <v>0</v>
      </c>
      <c r="J366" s="317">
        <f t="shared" si="53"/>
        <v>0</v>
      </c>
      <c r="K366" s="317">
        <f t="shared" si="53"/>
        <v>0</v>
      </c>
      <c r="L366" s="317">
        <f t="shared" si="46"/>
        <v>0</v>
      </c>
    </row>
    <row r="367" spans="1:12" ht="15.75" hidden="1">
      <c r="A367" s="321" t="s">
        <v>71</v>
      </c>
      <c r="B367" s="322" t="s">
        <v>178</v>
      </c>
      <c r="C367" s="322" t="s">
        <v>186</v>
      </c>
      <c r="D367" s="322" t="s">
        <v>181</v>
      </c>
      <c r="E367" s="353">
        <v>8600107007</v>
      </c>
      <c r="F367" s="322" t="s">
        <v>240</v>
      </c>
      <c r="G367" s="323">
        <f t="shared" si="52"/>
        <v>3000</v>
      </c>
      <c r="H367" s="316">
        <f>G367/1000</f>
        <v>3</v>
      </c>
      <c r="I367" s="326">
        <f t="shared" si="51"/>
        <v>0</v>
      </c>
      <c r="J367" s="317">
        <f>J368</f>
        <v>0</v>
      </c>
      <c r="K367" s="317"/>
      <c r="L367" s="317">
        <f t="shared" si="46"/>
        <v>0</v>
      </c>
    </row>
    <row r="368" spans="1:12" ht="15.75" hidden="1">
      <c r="A368" s="321" t="s">
        <v>153</v>
      </c>
      <c r="B368" s="322" t="s">
        <v>178</v>
      </c>
      <c r="C368" s="322" t="s">
        <v>186</v>
      </c>
      <c r="D368" s="322" t="s">
        <v>181</v>
      </c>
      <c r="E368" s="353">
        <v>8600107007</v>
      </c>
      <c r="F368" s="322" t="s">
        <v>240</v>
      </c>
      <c r="G368" s="323">
        <f t="shared" si="52"/>
        <v>3000</v>
      </c>
      <c r="H368" s="316">
        <f>G368/1000</f>
        <v>3</v>
      </c>
      <c r="I368" s="326">
        <f t="shared" si="51"/>
        <v>0</v>
      </c>
      <c r="J368" s="317">
        <f>J369</f>
        <v>0</v>
      </c>
      <c r="K368" s="317"/>
      <c r="L368" s="317">
        <f t="shared" si="46"/>
        <v>0</v>
      </c>
    </row>
    <row r="369" spans="1:12" ht="15.75" hidden="1">
      <c r="A369" s="321" t="s">
        <v>161</v>
      </c>
      <c r="B369" s="322" t="s">
        <v>178</v>
      </c>
      <c r="C369" s="322" t="s">
        <v>186</v>
      </c>
      <c r="D369" s="322" t="s">
        <v>181</v>
      </c>
      <c r="E369" s="353">
        <v>8600107007</v>
      </c>
      <c r="F369" s="322" t="s">
        <v>240</v>
      </c>
      <c r="G369" s="323">
        <v>3000</v>
      </c>
      <c r="H369" s="316">
        <f>G369/1000</f>
        <v>3</v>
      </c>
      <c r="I369" s="326">
        <f t="shared" si="51"/>
        <v>0</v>
      </c>
      <c r="J369" s="317">
        <v>0</v>
      </c>
      <c r="K369" s="317"/>
      <c r="L369" s="317">
        <f t="shared" si="46"/>
        <v>0</v>
      </c>
    </row>
    <row r="370" spans="1:12" ht="15.75">
      <c r="A370" s="340" t="s">
        <v>200</v>
      </c>
      <c r="B370" s="341" t="s">
        <v>178</v>
      </c>
      <c r="C370" s="341" t="s">
        <v>187</v>
      </c>
      <c r="D370" s="341"/>
      <c r="E370" s="341"/>
      <c r="F370" s="341"/>
      <c r="G370" s="379">
        <f>G371</f>
        <v>6862884.73</v>
      </c>
      <c r="H370" s="326">
        <f>G370/1000</f>
        <v>6862.884730000001</v>
      </c>
      <c r="I370" s="326">
        <f t="shared" si="51"/>
        <v>4714.90772</v>
      </c>
      <c r="J370" s="380">
        <f>J371</f>
        <v>4714907.72</v>
      </c>
      <c r="K370" s="380">
        <f>K371</f>
        <v>4698112.87</v>
      </c>
      <c r="L370" s="327">
        <f t="shared" si="46"/>
        <v>68.70154323574074</v>
      </c>
    </row>
    <row r="371" spans="1:12" ht="15.75">
      <c r="A371" s="340" t="s">
        <v>93</v>
      </c>
      <c r="B371" s="341" t="s">
        <v>178</v>
      </c>
      <c r="C371" s="341" t="s">
        <v>187</v>
      </c>
      <c r="D371" s="341" t="s">
        <v>140</v>
      </c>
      <c r="E371" s="341"/>
      <c r="F371" s="341"/>
      <c r="G371" s="379">
        <f>G372+G394+G443</f>
        <v>6862884.73</v>
      </c>
      <c r="H371" s="326">
        <f>G371/1000</f>
        <v>6862.884730000001</v>
      </c>
      <c r="I371" s="326">
        <f t="shared" si="51"/>
        <v>4714.90772</v>
      </c>
      <c r="J371" s="380">
        <f>J372+J394+J443</f>
        <v>4714907.72</v>
      </c>
      <c r="K371" s="380">
        <f>K372+K394+K443</f>
        <v>4698112.87</v>
      </c>
      <c r="L371" s="327">
        <f t="shared" si="46"/>
        <v>68.70154323574074</v>
      </c>
    </row>
    <row r="372" spans="1:12" ht="15.75">
      <c r="A372" s="342" t="s">
        <v>452</v>
      </c>
      <c r="B372" s="343" t="s">
        <v>178</v>
      </c>
      <c r="C372" s="343" t="s">
        <v>187</v>
      </c>
      <c r="D372" s="343" t="s">
        <v>140</v>
      </c>
      <c r="E372" s="343" t="s">
        <v>7</v>
      </c>
      <c r="F372" s="343"/>
      <c r="G372" s="381">
        <f>G373</f>
        <v>4078734.21</v>
      </c>
      <c r="H372" s="316">
        <f>G372/1000</f>
        <v>4078.73421</v>
      </c>
      <c r="I372" s="316">
        <f t="shared" si="51"/>
        <v>2660.54338</v>
      </c>
      <c r="J372" s="382">
        <f>J373</f>
        <v>2660543.38</v>
      </c>
      <c r="K372" s="382">
        <f>K373</f>
        <v>3700112.87</v>
      </c>
      <c r="L372" s="317">
        <f t="shared" si="46"/>
        <v>65.22963358281686</v>
      </c>
    </row>
    <row r="373" spans="1:12" ht="24.75" customHeight="1">
      <c r="A373" s="342" t="s">
        <v>453</v>
      </c>
      <c r="B373" s="343" t="s">
        <v>178</v>
      </c>
      <c r="C373" s="343" t="s">
        <v>187</v>
      </c>
      <c r="D373" s="343" t="s">
        <v>140</v>
      </c>
      <c r="E373" s="343" t="s">
        <v>455</v>
      </c>
      <c r="F373" s="343"/>
      <c r="G373" s="381">
        <f>G374+G386</f>
        <v>4078734.21</v>
      </c>
      <c r="H373" s="316">
        <f>G373/1000</f>
        <v>4078.73421</v>
      </c>
      <c r="I373" s="316">
        <f t="shared" si="51"/>
        <v>2660.54338</v>
      </c>
      <c r="J373" s="382">
        <f>J374+J386</f>
        <v>2660543.38</v>
      </c>
      <c r="K373" s="382">
        <f>K374+K386</f>
        <v>3700112.87</v>
      </c>
      <c r="L373" s="317">
        <f t="shared" si="46"/>
        <v>65.22963358281686</v>
      </c>
    </row>
    <row r="374" spans="1:12" ht="24.75" customHeight="1">
      <c r="A374" s="342" t="s">
        <v>454</v>
      </c>
      <c r="B374" s="343" t="s">
        <v>178</v>
      </c>
      <c r="C374" s="343" t="s">
        <v>187</v>
      </c>
      <c r="D374" s="343" t="s">
        <v>140</v>
      </c>
      <c r="E374" s="343" t="s">
        <v>456</v>
      </c>
      <c r="F374" s="343"/>
      <c r="G374" s="381">
        <f>G375</f>
        <v>3975211.21</v>
      </c>
      <c r="H374" s="316">
        <f>G374/1000</f>
        <v>3975.21121</v>
      </c>
      <c r="I374" s="316">
        <f t="shared" si="51"/>
        <v>2557.02038</v>
      </c>
      <c r="J374" s="382">
        <f>J375</f>
        <v>2557020.38</v>
      </c>
      <c r="K374" s="382">
        <f>K375</f>
        <v>3700112.87</v>
      </c>
      <c r="L374" s="317">
        <f t="shared" si="46"/>
        <v>64.32413889273572</v>
      </c>
    </row>
    <row r="375" spans="1:12" ht="51.75">
      <c r="A375" s="342" t="s">
        <v>133</v>
      </c>
      <c r="B375" s="343" t="s">
        <v>178</v>
      </c>
      <c r="C375" s="343" t="s">
        <v>187</v>
      </c>
      <c r="D375" s="343" t="s">
        <v>140</v>
      </c>
      <c r="E375" s="343" t="s">
        <v>456</v>
      </c>
      <c r="F375" s="343" t="s">
        <v>134</v>
      </c>
      <c r="G375" s="383">
        <f>G376+G382</f>
        <v>3975211.21</v>
      </c>
      <c r="H375" s="316">
        <f>G375/1000</f>
        <v>3975.21121</v>
      </c>
      <c r="I375" s="316">
        <f t="shared" si="51"/>
        <v>2557.02038</v>
      </c>
      <c r="J375" s="384">
        <v>2557020.38</v>
      </c>
      <c r="K375" s="384">
        <f>K376+K382</f>
        <v>3700112.87</v>
      </c>
      <c r="L375" s="317">
        <f t="shared" si="46"/>
        <v>64.32413889273572</v>
      </c>
    </row>
    <row r="376" spans="1:12" ht="15.75" hidden="1">
      <c r="A376" s="342" t="s">
        <v>251</v>
      </c>
      <c r="B376" s="343" t="s">
        <v>178</v>
      </c>
      <c r="C376" s="343" t="s">
        <v>187</v>
      </c>
      <c r="D376" s="343" t="s">
        <v>140</v>
      </c>
      <c r="E376" s="343" t="s">
        <v>456</v>
      </c>
      <c r="F376" s="343" t="s">
        <v>252</v>
      </c>
      <c r="G376" s="383">
        <f>G377</f>
        <v>3100104.2399999998</v>
      </c>
      <c r="H376" s="316">
        <f>G376/1000</f>
        <v>3100.1042399999997</v>
      </c>
      <c r="I376" s="316">
        <f t="shared" si="51"/>
        <v>2240.57252</v>
      </c>
      <c r="J376" s="384">
        <f aca="true" t="shared" si="54" ref="J376:K378">J377</f>
        <v>2240572.52</v>
      </c>
      <c r="K376" s="384">
        <f t="shared" si="54"/>
        <v>3100600</v>
      </c>
      <c r="L376" s="317">
        <f t="shared" si="46"/>
        <v>72.27410262823938</v>
      </c>
    </row>
    <row r="377" spans="1:12" ht="15.75" hidden="1">
      <c r="A377" s="336" t="s">
        <v>71</v>
      </c>
      <c r="B377" s="337">
        <v>950</v>
      </c>
      <c r="C377" s="338">
        <v>8</v>
      </c>
      <c r="D377" s="338">
        <v>1</v>
      </c>
      <c r="E377" s="343" t="s">
        <v>456</v>
      </c>
      <c r="F377" s="339">
        <v>111</v>
      </c>
      <c r="G377" s="358">
        <f>G378+G380</f>
        <v>3100104.2399999998</v>
      </c>
      <c r="H377" s="316">
        <f>G377/1000</f>
        <v>3100.1042399999997</v>
      </c>
      <c r="I377" s="316">
        <f t="shared" si="51"/>
        <v>2240.57252</v>
      </c>
      <c r="J377" s="316">
        <f>J378+J380</f>
        <v>2240572.52</v>
      </c>
      <c r="K377" s="316">
        <f>K378+K380</f>
        <v>3100600</v>
      </c>
      <c r="L377" s="317">
        <f t="shared" si="46"/>
        <v>72.27410262823938</v>
      </c>
    </row>
    <row r="378" spans="1:12" ht="15.75" hidden="1">
      <c r="A378" s="336" t="s">
        <v>143</v>
      </c>
      <c r="B378" s="337">
        <v>950</v>
      </c>
      <c r="C378" s="338">
        <v>8</v>
      </c>
      <c r="D378" s="338">
        <v>1</v>
      </c>
      <c r="E378" s="343" t="s">
        <v>456</v>
      </c>
      <c r="F378" s="339">
        <v>111</v>
      </c>
      <c r="G378" s="358">
        <f>G379</f>
        <v>3091946.4</v>
      </c>
      <c r="H378" s="316">
        <f>G378/1000</f>
        <v>3091.9464</v>
      </c>
      <c r="I378" s="316">
        <f t="shared" si="51"/>
        <v>2240.57252</v>
      </c>
      <c r="J378" s="316">
        <f t="shared" si="54"/>
        <v>2240572.52</v>
      </c>
      <c r="K378" s="316">
        <f t="shared" si="54"/>
        <v>3100600</v>
      </c>
      <c r="L378" s="317">
        <f t="shared" si="46"/>
        <v>72.46479175706281</v>
      </c>
    </row>
    <row r="379" spans="1:12" ht="15.75" hidden="1">
      <c r="A379" s="336" t="s">
        <v>145</v>
      </c>
      <c r="B379" s="337">
        <v>950</v>
      </c>
      <c r="C379" s="338">
        <v>8</v>
      </c>
      <c r="D379" s="338">
        <v>1</v>
      </c>
      <c r="E379" s="343" t="s">
        <v>456</v>
      </c>
      <c r="F379" s="339">
        <v>111</v>
      </c>
      <c r="G379" s="358">
        <v>3091946.4</v>
      </c>
      <c r="H379" s="316">
        <f>G379/1000</f>
        <v>3091.9464</v>
      </c>
      <c r="I379" s="316">
        <f t="shared" si="51"/>
        <v>2240.57252</v>
      </c>
      <c r="J379" s="316">
        <v>2240572.52</v>
      </c>
      <c r="K379" s="316">
        <v>3100600</v>
      </c>
      <c r="L379" s="317">
        <f t="shared" si="46"/>
        <v>72.46479175706281</v>
      </c>
    </row>
    <row r="380" spans="1:12" ht="15.75" hidden="1">
      <c r="A380" s="333" t="s">
        <v>149</v>
      </c>
      <c r="B380" s="338">
        <v>950</v>
      </c>
      <c r="C380" s="338">
        <v>8</v>
      </c>
      <c r="D380" s="338">
        <v>1</v>
      </c>
      <c r="E380" s="343" t="s">
        <v>456</v>
      </c>
      <c r="F380" s="339">
        <v>111</v>
      </c>
      <c r="G380" s="358">
        <f>G381</f>
        <v>8157.84</v>
      </c>
      <c r="H380" s="316">
        <f>G380/1000</f>
        <v>8.15784</v>
      </c>
      <c r="I380" s="316">
        <f t="shared" si="51"/>
        <v>0</v>
      </c>
      <c r="J380" s="316">
        <f>J381</f>
        <v>0</v>
      </c>
      <c r="K380" s="316">
        <f>K381</f>
        <v>0</v>
      </c>
      <c r="L380" s="317">
        <f t="shared" si="46"/>
        <v>0</v>
      </c>
    </row>
    <row r="381" spans="1:12" ht="26.25" hidden="1">
      <c r="A381" s="328" t="s">
        <v>313</v>
      </c>
      <c r="B381" s="338">
        <v>950</v>
      </c>
      <c r="C381" s="338">
        <v>8</v>
      </c>
      <c r="D381" s="338">
        <v>1</v>
      </c>
      <c r="E381" s="343" t="s">
        <v>456</v>
      </c>
      <c r="F381" s="339">
        <v>111</v>
      </c>
      <c r="G381" s="358">
        <v>8157.84</v>
      </c>
      <c r="H381" s="316">
        <f>G381/1000</f>
        <v>8.15784</v>
      </c>
      <c r="I381" s="316">
        <f t="shared" si="51"/>
        <v>0</v>
      </c>
      <c r="J381" s="316">
        <v>0</v>
      </c>
      <c r="K381" s="316">
        <v>0</v>
      </c>
      <c r="L381" s="317">
        <f t="shared" si="46"/>
        <v>0</v>
      </c>
    </row>
    <row r="382" spans="1:12" ht="39" hidden="1">
      <c r="A382" s="385" t="s">
        <v>253</v>
      </c>
      <c r="B382" s="337">
        <v>950</v>
      </c>
      <c r="C382" s="338">
        <v>8</v>
      </c>
      <c r="D382" s="338">
        <v>1</v>
      </c>
      <c r="E382" s="343" t="s">
        <v>456</v>
      </c>
      <c r="F382" s="339">
        <v>119</v>
      </c>
      <c r="G382" s="358">
        <f>G384</f>
        <v>875106.97</v>
      </c>
      <c r="H382" s="316">
        <f>G382/1000</f>
        <v>875.1069699999999</v>
      </c>
      <c r="I382" s="316">
        <f t="shared" si="51"/>
        <v>876.78</v>
      </c>
      <c r="J382" s="316">
        <f>J384</f>
        <v>876780</v>
      </c>
      <c r="K382" s="316">
        <f>K384</f>
        <v>599512.87</v>
      </c>
      <c r="L382" s="317">
        <f t="shared" si="46"/>
        <v>100.1911800565364</v>
      </c>
    </row>
    <row r="383" spans="1:12" ht="15.75" hidden="1">
      <c r="A383" s="336" t="s">
        <v>71</v>
      </c>
      <c r="B383" s="337">
        <v>950</v>
      </c>
      <c r="C383" s="338">
        <v>8</v>
      </c>
      <c r="D383" s="338">
        <v>1</v>
      </c>
      <c r="E383" s="343" t="s">
        <v>456</v>
      </c>
      <c r="F383" s="339">
        <v>119</v>
      </c>
      <c r="G383" s="358">
        <f>G384</f>
        <v>875106.97</v>
      </c>
      <c r="H383" s="316">
        <f>G383/1000</f>
        <v>875.1069699999999</v>
      </c>
      <c r="I383" s="316">
        <f t="shared" si="51"/>
        <v>876.78</v>
      </c>
      <c r="J383" s="316">
        <f>J384</f>
        <v>876780</v>
      </c>
      <c r="K383" s="316">
        <f>K384</f>
        <v>599512.87</v>
      </c>
      <c r="L383" s="317">
        <f t="shared" si="46"/>
        <v>100.1911800565364</v>
      </c>
    </row>
    <row r="384" spans="1:12" ht="15.75" hidden="1">
      <c r="A384" s="336" t="s">
        <v>143</v>
      </c>
      <c r="B384" s="337">
        <v>950</v>
      </c>
      <c r="C384" s="338">
        <v>8</v>
      </c>
      <c r="D384" s="338">
        <v>1</v>
      </c>
      <c r="E384" s="343" t="s">
        <v>456</v>
      </c>
      <c r="F384" s="339">
        <v>119</v>
      </c>
      <c r="G384" s="358">
        <f>G385</f>
        <v>875106.97</v>
      </c>
      <c r="H384" s="316">
        <f>G384/1000</f>
        <v>875.1069699999999</v>
      </c>
      <c r="I384" s="316">
        <f t="shared" si="51"/>
        <v>876.78</v>
      </c>
      <c r="J384" s="316">
        <f>J385</f>
        <v>876780</v>
      </c>
      <c r="K384" s="316">
        <f>K385</f>
        <v>599512.87</v>
      </c>
      <c r="L384" s="317">
        <f t="shared" si="46"/>
        <v>100.1911800565364</v>
      </c>
    </row>
    <row r="385" spans="1:12" ht="15.75" hidden="1">
      <c r="A385" s="336" t="s">
        <v>147</v>
      </c>
      <c r="B385" s="337">
        <v>950</v>
      </c>
      <c r="C385" s="338">
        <v>8</v>
      </c>
      <c r="D385" s="338">
        <v>1</v>
      </c>
      <c r="E385" s="343" t="s">
        <v>456</v>
      </c>
      <c r="F385" s="339">
        <v>119</v>
      </c>
      <c r="G385" s="358">
        <v>875106.97</v>
      </c>
      <c r="H385" s="316">
        <f>G385/1000</f>
        <v>875.1069699999999</v>
      </c>
      <c r="I385" s="316">
        <f t="shared" si="51"/>
        <v>876.78</v>
      </c>
      <c r="J385" s="316">
        <v>876780</v>
      </c>
      <c r="K385" s="316">
        <v>599512.87</v>
      </c>
      <c r="L385" s="317">
        <f t="shared" si="46"/>
        <v>100.1911800565364</v>
      </c>
    </row>
    <row r="386" spans="1:12" ht="18" customHeight="1">
      <c r="A386" s="386" t="s">
        <v>282</v>
      </c>
      <c r="B386" s="337">
        <v>950</v>
      </c>
      <c r="C386" s="338">
        <v>8</v>
      </c>
      <c r="D386" s="338">
        <v>1</v>
      </c>
      <c r="E386" s="353" t="s">
        <v>457</v>
      </c>
      <c r="F386" s="322"/>
      <c r="G386" s="323">
        <f>G387</f>
        <v>103523</v>
      </c>
      <c r="H386" s="316">
        <f>G386/1000</f>
        <v>103.523</v>
      </c>
      <c r="I386" s="316">
        <f t="shared" si="51"/>
        <v>103.523</v>
      </c>
      <c r="J386" s="317">
        <f>J387</f>
        <v>103523</v>
      </c>
      <c r="K386" s="317">
        <f>K387</f>
        <v>0</v>
      </c>
      <c r="L386" s="317">
        <f t="shared" si="46"/>
        <v>100</v>
      </c>
    </row>
    <row r="387" spans="1:12" ht="25.5">
      <c r="A387" s="373" t="s">
        <v>283</v>
      </c>
      <c r="B387" s="337">
        <v>950</v>
      </c>
      <c r="C387" s="338">
        <v>8</v>
      </c>
      <c r="D387" s="338">
        <v>1</v>
      </c>
      <c r="E387" s="353" t="s">
        <v>457</v>
      </c>
      <c r="F387" s="322" t="s">
        <v>142</v>
      </c>
      <c r="G387" s="323">
        <v>103523</v>
      </c>
      <c r="H387" s="316">
        <f>G387/1000</f>
        <v>103.523</v>
      </c>
      <c r="I387" s="316">
        <f t="shared" si="51"/>
        <v>103.523</v>
      </c>
      <c r="J387" s="317">
        <v>103523</v>
      </c>
      <c r="K387" s="317">
        <f>K388</f>
        <v>0</v>
      </c>
      <c r="L387" s="317">
        <f t="shared" si="46"/>
        <v>100</v>
      </c>
    </row>
    <row r="388" spans="1:12" ht="26.25" hidden="1">
      <c r="A388" s="321" t="s">
        <v>237</v>
      </c>
      <c r="B388" s="337">
        <v>950</v>
      </c>
      <c r="C388" s="338">
        <v>8</v>
      </c>
      <c r="D388" s="338">
        <v>1</v>
      </c>
      <c r="E388" s="353" t="s">
        <v>457</v>
      </c>
      <c r="F388" s="322" t="s">
        <v>238</v>
      </c>
      <c r="G388" s="323">
        <f>G389</f>
        <v>650900</v>
      </c>
      <c r="H388" s="316">
        <f>G388/1000</f>
        <v>650.9</v>
      </c>
      <c r="I388" s="326"/>
      <c r="J388" s="316"/>
      <c r="K388" s="316"/>
      <c r="L388" s="317">
        <f t="shared" si="46"/>
        <v>0</v>
      </c>
    </row>
    <row r="389" spans="1:12" ht="26.25" hidden="1">
      <c r="A389" s="321" t="s">
        <v>239</v>
      </c>
      <c r="B389" s="337">
        <v>950</v>
      </c>
      <c r="C389" s="338">
        <v>8</v>
      </c>
      <c r="D389" s="338">
        <v>1</v>
      </c>
      <c r="E389" s="353" t="s">
        <v>457</v>
      </c>
      <c r="F389" s="322" t="s">
        <v>240</v>
      </c>
      <c r="G389" s="323">
        <f>G390</f>
        <v>650900</v>
      </c>
      <c r="H389" s="316">
        <f>G389/1000</f>
        <v>650.9</v>
      </c>
      <c r="I389" s="326"/>
      <c r="J389" s="316"/>
      <c r="K389" s="316"/>
      <c r="L389" s="317">
        <f t="shared" si="46"/>
        <v>0</v>
      </c>
    </row>
    <row r="390" spans="1:12" ht="15.75" hidden="1">
      <c r="A390" s="321" t="s">
        <v>71</v>
      </c>
      <c r="B390" s="337">
        <v>950</v>
      </c>
      <c r="C390" s="338">
        <v>8</v>
      </c>
      <c r="D390" s="338">
        <v>1</v>
      </c>
      <c r="E390" s="353" t="s">
        <v>457</v>
      </c>
      <c r="F390" s="322" t="s">
        <v>240</v>
      </c>
      <c r="G390" s="323">
        <f>G391</f>
        <v>650900</v>
      </c>
      <c r="H390" s="316">
        <f>G390/1000</f>
        <v>650.9</v>
      </c>
      <c r="I390" s="326"/>
      <c r="J390" s="316"/>
      <c r="K390" s="316"/>
      <c r="L390" s="317">
        <f t="shared" si="46"/>
        <v>0</v>
      </c>
    </row>
    <row r="391" spans="1:12" ht="15.75" hidden="1">
      <c r="A391" s="321" t="s">
        <v>153</v>
      </c>
      <c r="B391" s="337">
        <v>950</v>
      </c>
      <c r="C391" s="338">
        <v>8</v>
      </c>
      <c r="D391" s="338">
        <v>1</v>
      </c>
      <c r="E391" s="353" t="s">
        <v>457</v>
      </c>
      <c r="F391" s="322" t="s">
        <v>240</v>
      </c>
      <c r="G391" s="323">
        <f>G392+G393</f>
        <v>650900</v>
      </c>
      <c r="H391" s="316">
        <f>G391/1000</f>
        <v>650.9</v>
      </c>
      <c r="I391" s="326"/>
      <c r="J391" s="316"/>
      <c r="K391" s="316"/>
      <c r="L391" s="317">
        <f t="shared" si="46"/>
        <v>0</v>
      </c>
    </row>
    <row r="392" spans="1:12" ht="15.75" hidden="1">
      <c r="A392" s="321" t="s">
        <v>159</v>
      </c>
      <c r="B392" s="337">
        <v>950</v>
      </c>
      <c r="C392" s="338">
        <v>8</v>
      </c>
      <c r="D392" s="338">
        <v>1</v>
      </c>
      <c r="E392" s="353" t="s">
        <v>457</v>
      </c>
      <c r="F392" s="322" t="s">
        <v>240</v>
      </c>
      <c r="G392" s="323">
        <v>588447</v>
      </c>
      <c r="H392" s="316">
        <f>G392/1000</f>
        <v>588.447</v>
      </c>
      <c r="I392" s="326"/>
      <c r="J392" s="316"/>
      <c r="K392" s="316"/>
      <c r="L392" s="317">
        <f t="shared" si="46"/>
        <v>0</v>
      </c>
    </row>
    <row r="393" spans="1:12" ht="15.75" hidden="1">
      <c r="A393" s="321" t="s">
        <v>161</v>
      </c>
      <c r="B393" s="337">
        <v>950</v>
      </c>
      <c r="C393" s="338">
        <v>8</v>
      </c>
      <c r="D393" s="338">
        <v>1</v>
      </c>
      <c r="E393" s="353" t="s">
        <v>457</v>
      </c>
      <c r="F393" s="322" t="s">
        <v>240</v>
      </c>
      <c r="G393" s="323">
        <v>62453</v>
      </c>
      <c r="H393" s="316">
        <f>G393/1000</f>
        <v>62.453</v>
      </c>
      <c r="I393" s="326"/>
      <c r="J393" s="316"/>
      <c r="K393" s="316"/>
      <c r="L393" s="317">
        <f t="shared" si="46"/>
        <v>0</v>
      </c>
    </row>
    <row r="394" spans="1:12" ht="26.25">
      <c r="A394" s="328" t="s">
        <v>406</v>
      </c>
      <c r="B394" s="337">
        <v>950</v>
      </c>
      <c r="C394" s="338">
        <v>8</v>
      </c>
      <c r="D394" s="338">
        <v>1</v>
      </c>
      <c r="E394" s="343" t="s">
        <v>324</v>
      </c>
      <c r="F394" s="339"/>
      <c r="G394" s="358">
        <f>G395+G428</f>
        <v>2784150.52</v>
      </c>
      <c r="H394" s="316">
        <f>G394/1000</f>
        <v>2784.15052</v>
      </c>
      <c r="I394" s="316">
        <f aca="true" t="shared" si="55" ref="I394:I431">J394/1000</f>
        <v>2054.36434</v>
      </c>
      <c r="J394" s="316">
        <f>J395+J428</f>
        <v>2054364.34</v>
      </c>
      <c r="K394" s="316">
        <f>K395+K428</f>
        <v>998000</v>
      </c>
      <c r="L394" s="317">
        <f t="shared" si="46"/>
        <v>73.78783313769975</v>
      </c>
    </row>
    <row r="395" spans="1:12" ht="29.25" customHeight="1">
      <c r="A395" s="376" t="s">
        <v>498</v>
      </c>
      <c r="B395" s="337">
        <v>950</v>
      </c>
      <c r="C395" s="338">
        <v>8</v>
      </c>
      <c r="D395" s="338">
        <v>1</v>
      </c>
      <c r="E395" s="343" t="s">
        <v>345</v>
      </c>
      <c r="F395" s="339"/>
      <c r="G395" s="358">
        <f>G396+G404+G420</f>
        <v>2711700.52</v>
      </c>
      <c r="H395" s="316">
        <f>G395/1000</f>
        <v>2711.70052</v>
      </c>
      <c r="I395" s="316">
        <f t="shared" si="55"/>
        <v>2034.36434</v>
      </c>
      <c r="J395" s="316">
        <f>J396+J404+J420</f>
        <v>2034364.34</v>
      </c>
      <c r="K395" s="316">
        <f>K396+K404</f>
        <v>946000</v>
      </c>
      <c r="L395" s="317">
        <f t="shared" si="46"/>
        <v>75.02171884379032</v>
      </c>
    </row>
    <row r="396" spans="1:12" ht="24.75" customHeight="1" hidden="1">
      <c r="A396" s="377" t="s">
        <v>497</v>
      </c>
      <c r="B396" s="337">
        <v>950</v>
      </c>
      <c r="C396" s="338">
        <v>8</v>
      </c>
      <c r="D396" s="338">
        <v>1</v>
      </c>
      <c r="E396" s="343" t="s">
        <v>347</v>
      </c>
      <c r="F396" s="339"/>
      <c r="G396" s="358">
        <f>G397</f>
        <v>0</v>
      </c>
      <c r="H396" s="316">
        <f>G396/1000</f>
        <v>0</v>
      </c>
      <c r="I396" s="316">
        <f t="shared" si="55"/>
        <v>0</v>
      </c>
      <c r="J396" s="316">
        <f aca="true" t="shared" si="56" ref="J396:K400">J397</f>
        <v>0</v>
      </c>
      <c r="K396" s="316">
        <f t="shared" si="56"/>
        <v>30000</v>
      </c>
      <c r="L396" s="317" t="e">
        <f t="shared" si="46"/>
        <v>#DIV/0!</v>
      </c>
    </row>
    <row r="397" spans="1:12" ht="26.25" hidden="1">
      <c r="A397" s="336" t="s">
        <v>254</v>
      </c>
      <c r="B397" s="337">
        <v>950</v>
      </c>
      <c r="C397" s="338">
        <v>8</v>
      </c>
      <c r="D397" s="338">
        <v>1</v>
      </c>
      <c r="E397" s="343" t="s">
        <v>347</v>
      </c>
      <c r="F397" s="339">
        <v>200</v>
      </c>
      <c r="G397" s="358">
        <f>G398</f>
        <v>0</v>
      </c>
      <c r="H397" s="316">
        <f>G397/1000</f>
        <v>0</v>
      </c>
      <c r="I397" s="316">
        <f t="shared" si="55"/>
        <v>0</v>
      </c>
      <c r="J397" s="316">
        <v>0</v>
      </c>
      <c r="K397" s="316">
        <f t="shared" si="56"/>
        <v>30000</v>
      </c>
      <c r="L397" s="317" t="e">
        <f t="shared" si="46"/>
        <v>#DIV/0!</v>
      </c>
    </row>
    <row r="398" spans="1:12" ht="26.25" hidden="1">
      <c r="A398" s="336" t="s">
        <v>237</v>
      </c>
      <c r="B398" s="337">
        <v>950</v>
      </c>
      <c r="C398" s="338">
        <v>8</v>
      </c>
      <c r="D398" s="338">
        <v>1</v>
      </c>
      <c r="E398" s="343" t="s">
        <v>347</v>
      </c>
      <c r="F398" s="339">
        <v>240</v>
      </c>
      <c r="G398" s="358">
        <f>G399</f>
        <v>0</v>
      </c>
      <c r="H398" s="316">
        <f>G398/1000</f>
        <v>0</v>
      </c>
      <c r="I398" s="316">
        <f t="shared" si="55"/>
        <v>30</v>
      </c>
      <c r="J398" s="316">
        <f t="shared" si="56"/>
        <v>30000</v>
      </c>
      <c r="K398" s="316">
        <f t="shared" si="56"/>
        <v>30000</v>
      </c>
      <c r="L398" s="317" t="e">
        <f t="shared" si="46"/>
        <v>#DIV/0!</v>
      </c>
    </row>
    <row r="399" spans="1:12" ht="15.75" hidden="1">
      <c r="A399" s="336" t="s">
        <v>350</v>
      </c>
      <c r="B399" s="337">
        <v>950</v>
      </c>
      <c r="C399" s="338">
        <v>8</v>
      </c>
      <c r="D399" s="338">
        <v>1</v>
      </c>
      <c r="E399" s="343" t="s">
        <v>347</v>
      </c>
      <c r="F399" s="339">
        <v>244</v>
      </c>
      <c r="G399" s="358">
        <f>G400</f>
        <v>0</v>
      </c>
      <c r="H399" s="316">
        <f>G399/1000</f>
        <v>0</v>
      </c>
      <c r="I399" s="316">
        <f t="shared" si="55"/>
        <v>30</v>
      </c>
      <c r="J399" s="316">
        <f t="shared" si="56"/>
        <v>30000</v>
      </c>
      <c r="K399" s="316">
        <f t="shared" si="56"/>
        <v>30000</v>
      </c>
      <c r="L399" s="317" t="e">
        <f t="shared" si="46"/>
        <v>#DIV/0!</v>
      </c>
    </row>
    <row r="400" spans="1:12" ht="15.75" hidden="1">
      <c r="A400" s="321" t="s">
        <v>73</v>
      </c>
      <c r="B400" s="337">
        <v>950</v>
      </c>
      <c r="C400" s="338">
        <v>8</v>
      </c>
      <c r="D400" s="338">
        <v>1</v>
      </c>
      <c r="E400" s="343" t="s">
        <v>347</v>
      </c>
      <c r="F400" s="339">
        <v>244</v>
      </c>
      <c r="G400" s="358">
        <f>G401</f>
        <v>0</v>
      </c>
      <c r="H400" s="316">
        <f>G400/1000</f>
        <v>0</v>
      </c>
      <c r="I400" s="316">
        <f t="shared" si="55"/>
        <v>30</v>
      </c>
      <c r="J400" s="316">
        <f t="shared" si="56"/>
        <v>30000</v>
      </c>
      <c r="K400" s="316">
        <f t="shared" si="56"/>
        <v>30000</v>
      </c>
      <c r="L400" s="317" t="e">
        <f t="shared" si="46"/>
        <v>#DIV/0!</v>
      </c>
    </row>
    <row r="401" spans="1:12" ht="15.75" hidden="1">
      <c r="A401" s="321" t="s">
        <v>168</v>
      </c>
      <c r="B401" s="337">
        <v>950</v>
      </c>
      <c r="C401" s="338">
        <v>8</v>
      </c>
      <c r="D401" s="338">
        <v>1</v>
      </c>
      <c r="E401" s="343" t="s">
        <v>347</v>
      </c>
      <c r="F401" s="339">
        <v>244</v>
      </c>
      <c r="G401" s="358">
        <f>G402+G403</f>
        <v>0</v>
      </c>
      <c r="H401" s="316">
        <f>G401/1000</f>
        <v>0</v>
      </c>
      <c r="I401" s="316">
        <f t="shared" si="55"/>
        <v>30</v>
      </c>
      <c r="J401" s="316">
        <f>J402+J403</f>
        <v>30000</v>
      </c>
      <c r="K401" s="316">
        <f>K402+K403</f>
        <v>30000</v>
      </c>
      <c r="L401" s="317" t="e">
        <f aca="true" t="shared" si="57" ref="L401:L464">I401/H401*100</f>
        <v>#DIV/0!</v>
      </c>
    </row>
    <row r="402" spans="1:12" ht="15.75" hidden="1">
      <c r="A402" s="328" t="s">
        <v>322</v>
      </c>
      <c r="B402" s="337">
        <v>950</v>
      </c>
      <c r="C402" s="338">
        <v>8</v>
      </c>
      <c r="D402" s="338">
        <v>1</v>
      </c>
      <c r="E402" s="343" t="s">
        <v>347</v>
      </c>
      <c r="F402" s="339">
        <v>244</v>
      </c>
      <c r="G402" s="358">
        <v>0</v>
      </c>
      <c r="H402" s="316">
        <f>G402/1000</f>
        <v>0</v>
      </c>
      <c r="I402" s="316">
        <f t="shared" si="55"/>
        <v>30</v>
      </c>
      <c r="J402" s="316">
        <v>30000</v>
      </c>
      <c r="K402" s="316">
        <v>30000</v>
      </c>
      <c r="L402" s="317" t="e">
        <f t="shared" si="57"/>
        <v>#DIV/0!</v>
      </c>
    </row>
    <row r="403" spans="1:12" ht="15.75" hidden="1">
      <c r="A403" s="328" t="s">
        <v>316</v>
      </c>
      <c r="B403" s="337">
        <v>950</v>
      </c>
      <c r="C403" s="338">
        <v>8</v>
      </c>
      <c r="D403" s="338">
        <v>1</v>
      </c>
      <c r="E403" s="343" t="s">
        <v>347</v>
      </c>
      <c r="F403" s="339">
        <v>244</v>
      </c>
      <c r="G403" s="358">
        <v>0</v>
      </c>
      <c r="H403" s="316">
        <f>G403/1000</f>
        <v>0</v>
      </c>
      <c r="I403" s="316"/>
      <c r="J403" s="316"/>
      <c r="K403" s="316"/>
      <c r="L403" s="317" t="e">
        <f t="shared" si="57"/>
        <v>#DIV/0!</v>
      </c>
    </row>
    <row r="404" spans="1:12" ht="27.75" customHeight="1">
      <c r="A404" s="368" t="s">
        <v>348</v>
      </c>
      <c r="B404" s="337">
        <v>950</v>
      </c>
      <c r="C404" s="338">
        <v>8</v>
      </c>
      <c r="D404" s="338">
        <v>1</v>
      </c>
      <c r="E404" s="343" t="s">
        <v>349</v>
      </c>
      <c r="F404" s="339"/>
      <c r="G404" s="323">
        <f>G405</f>
        <v>2019617.22</v>
      </c>
      <c r="H404" s="316">
        <f>G404/1000</f>
        <v>2019.6172199999999</v>
      </c>
      <c r="I404" s="316">
        <f t="shared" si="55"/>
        <v>1444.86104</v>
      </c>
      <c r="J404" s="317">
        <f>J405</f>
        <v>1444861.04</v>
      </c>
      <c r="K404" s="317">
        <f>K405</f>
        <v>916000</v>
      </c>
      <c r="L404" s="317">
        <f t="shared" si="57"/>
        <v>71.54133098548249</v>
      </c>
    </row>
    <row r="405" spans="1:12" ht="26.25">
      <c r="A405" s="336" t="s">
        <v>254</v>
      </c>
      <c r="B405" s="337">
        <v>950</v>
      </c>
      <c r="C405" s="338">
        <v>8</v>
      </c>
      <c r="D405" s="338">
        <v>1</v>
      </c>
      <c r="E405" s="343" t="s">
        <v>349</v>
      </c>
      <c r="F405" s="339">
        <v>200</v>
      </c>
      <c r="G405" s="323">
        <f>G406</f>
        <v>2019617.22</v>
      </c>
      <c r="H405" s="316">
        <f>G405/1000</f>
        <v>2019.6172199999999</v>
      </c>
      <c r="I405" s="316">
        <f t="shared" si="55"/>
        <v>1444.86104</v>
      </c>
      <c r="J405" s="317">
        <v>1444861.04</v>
      </c>
      <c r="K405" s="317">
        <f>K406</f>
        <v>916000</v>
      </c>
      <c r="L405" s="317">
        <f t="shared" si="57"/>
        <v>71.54133098548249</v>
      </c>
    </row>
    <row r="406" spans="1:12" ht="26.25" hidden="1">
      <c r="A406" s="336" t="s">
        <v>237</v>
      </c>
      <c r="B406" s="337">
        <v>950</v>
      </c>
      <c r="C406" s="338">
        <v>8</v>
      </c>
      <c r="D406" s="338">
        <v>1</v>
      </c>
      <c r="E406" s="343" t="s">
        <v>349</v>
      </c>
      <c r="F406" s="339">
        <v>240</v>
      </c>
      <c r="G406" s="323">
        <f>G407+G419</f>
        <v>2019617.22</v>
      </c>
      <c r="H406" s="316">
        <f>G406/1000</f>
        <v>2019.6172199999999</v>
      </c>
      <c r="I406" s="316">
        <f t="shared" si="55"/>
        <v>1128.4</v>
      </c>
      <c r="J406" s="317">
        <f>J407+J419</f>
        <v>1128400</v>
      </c>
      <c r="K406" s="317">
        <f>K407+K419</f>
        <v>916000</v>
      </c>
      <c r="L406" s="317">
        <f t="shared" si="57"/>
        <v>55.87197360101733</v>
      </c>
    </row>
    <row r="407" spans="1:12" ht="15.75" hidden="1">
      <c r="A407" s="336" t="s">
        <v>350</v>
      </c>
      <c r="B407" s="337">
        <v>950</v>
      </c>
      <c r="C407" s="338">
        <v>8</v>
      </c>
      <c r="D407" s="338">
        <v>1</v>
      </c>
      <c r="E407" s="343" t="s">
        <v>349</v>
      </c>
      <c r="F407" s="339">
        <v>244</v>
      </c>
      <c r="G407" s="323">
        <f>G408+G413</f>
        <v>692288.97</v>
      </c>
      <c r="H407" s="316">
        <f>G407/1000</f>
        <v>692.28897</v>
      </c>
      <c r="I407" s="316">
        <f t="shared" si="55"/>
        <v>5</v>
      </c>
      <c r="J407" s="317">
        <f>J408+J413</f>
        <v>5000</v>
      </c>
      <c r="K407" s="317">
        <f>K408+K413</f>
        <v>5000</v>
      </c>
      <c r="L407" s="317">
        <f t="shared" si="57"/>
        <v>0.7222417540467242</v>
      </c>
    </row>
    <row r="408" spans="1:12" ht="15.75" hidden="1">
      <c r="A408" s="321" t="s">
        <v>71</v>
      </c>
      <c r="B408" s="337">
        <v>950</v>
      </c>
      <c r="C408" s="338">
        <v>8</v>
      </c>
      <c r="D408" s="338">
        <v>1</v>
      </c>
      <c r="E408" s="343" t="s">
        <v>349</v>
      </c>
      <c r="F408" s="322" t="s">
        <v>240</v>
      </c>
      <c r="G408" s="331">
        <f>G409</f>
        <v>655379.97</v>
      </c>
      <c r="H408" s="316">
        <f>G408/1000</f>
        <v>655.37997</v>
      </c>
      <c r="I408" s="316">
        <f t="shared" si="55"/>
        <v>5</v>
      </c>
      <c r="J408" s="332">
        <f>J409</f>
        <v>5000</v>
      </c>
      <c r="K408" s="332">
        <f>K409</f>
        <v>5000</v>
      </c>
      <c r="L408" s="317">
        <f t="shared" si="57"/>
        <v>0.7629162056936223</v>
      </c>
    </row>
    <row r="409" spans="1:12" ht="15.75" hidden="1">
      <c r="A409" s="321" t="s">
        <v>153</v>
      </c>
      <c r="B409" s="337">
        <v>950</v>
      </c>
      <c r="C409" s="338">
        <v>8</v>
      </c>
      <c r="D409" s="338">
        <v>1</v>
      </c>
      <c r="E409" s="343" t="s">
        <v>349</v>
      </c>
      <c r="F409" s="322" t="s">
        <v>240</v>
      </c>
      <c r="G409" s="331">
        <f>G410+G411+G412</f>
        <v>655379.97</v>
      </c>
      <c r="H409" s="316">
        <f>G409/1000</f>
        <v>655.37997</v>
      </c>
      <c r="I409" s="316">
        <f t="shared" si="55"/>
        <v>5</v>
      </c>
      <c r="J409" s="332">
        <f>J410+J411+J412</f>
        <v>5000</v>
      </c>
      <c r="K409" s="332">
        <f>K410+K411+K412</f>
        <v>5000</v>
      </c>
      <c r="L409" s="317">
        <f t="shared" si="57"/>
        <v>0.7629162056936223</v>
      </c>
    </row>
    <row r="410" spans="1:12" ht="15.75" hidden="1">
      <c r="A410" s="321" t="s">
        <v>157</v>
      </c>
      <c r="B410" s="337">
        <v>950</v>
      </c>
      <c r="C410" s="338">
        <v>8</v>
      </c>
      <c r="D410" s="338">
        <v>1</v>
      </c>
      <c r="E410" s="343" t="s">
        <v>349</v>
      </c>
      <c r="F410" s="322" t="s">
        <v>240</v>
      </c>
      <c r="G410" s="331">
        <v>36823.97</v>
      </c>
      <c r="H410" s="316">
        <f>G410/1000</f>
        <v>36.82397</v>
      </c>
      <c r="I410" s="316">
        <f t="shared" si="55"/>
        <v>5</v>
      </c>
      <c r="J410" s="332">
        <v>5000</v>
      </c>
      <c r="K410" s="332">
        <v>5000</v>
      </c>
      <c r="L410" s="317">
        <f t="shared" si="57"/>
        <v>13.57811230022184</v>
      </c>
    </row>
    <row r="411" spans="1:12" ht="15.75" hidden="1">
      <c r="A411" s="321" t="s">
        <v>159</v>
      </c>
      <c r="B411" s="337">
        <v>950</v>
      </c>
      <c r="C411" s="338">
        <v>8</v>
      </c>
      <c r="D411" s="338">
        <v>1</v>
      </c>
      <c r="E411" s="343" t="s">
        <v>349</v>
      </c>
      <c r="F411" s="322" t="s">
        <v>240</v>
      </c>
      <c r="G411" s="331">
        <v>315400</v>
      </c>
      <c r="H411" s="316">
        <f>G411/1000</f>
        <v>315.4</v>
      </c>
      <c r="I411" s="316">
        <f t="shared" si="55"/>
        <v>0</v>
      </c>
      <c r="J411" s="332">
        <v>0</v>
      </c>
      <c r="K411" s="332">
        <v>0</v>
      </c>
      <c r="L411" s="317">
        <f t="shared" si="57"/>
        <v>0</v>
      </c>
    </row>
    <row r="412" spans="1:12" ht="15.75" hidden="1">
      <c r="A412" s="321" t="s">
        <v>161</v>
      </c>
      <c r="B412" s="337">
        <v>950</v>
      </c>
      <c r="C412" s="338">
        <v>8</v>
      </c>
      <c r="D412" s="338">
        <v>1</v>
      </c>
      <c r="E412" s="343" t="s">
        <v>349</v>
      </c>
      <c r="F412" s="322" t="s">
        <v>240</v>
      </c>
      <c r="G412" s="331">
        <v>303156</v>
      </c>
      <c r="H412" s="316">
        <f>G412/1000</f>
        <v>303.156</v>
      </c>
      <c r="I412" s="316">
        <f t="shared" si="55"/>
        <v>0</v>
      </c>
      <c r="J412" s="332">
        <v>0</v>
      </c>
      <c r="K412" s="332">
        <v>0</v>
      </c>
      <c r="L412" s="317">
        <f t="shared" si="57"/>
        <v>0</v>
      </c>
    </row>
    <row r="413" spans="1:12" ht="13.5" customHeight="1" hidden="1">
      <c r="A413" s="321" t="s">
        <v>73</v>
      </c>
      <c r="B413" s="337">
        <v>950</v>
      </c>
      <c r="C413" s="338">
        <v>8</v>
      </c>
      <c r="D413" s="338">
        <v>1</v>
      </c>
      <c r="E413" s="343" t="s">
        <v>349</v>
      </c>
      <c r="F413" s="322" t="s">
        <v>240</v>
      </c>
      <c r="G413" s="331">
        <f>G415+G414</f>
        <v>36909</v>
      </c>
      <c r="H413" s="316">
        <f>G413/1000</f>
        <v>36.909</v>
      </c>
      <c r="I413" s="316">
        <f t="shared" si="55"/>
        <v>0</v>
      </c>
      <c r="J413" s="332">
        <f>J415+J414</f>
        <v>0</v>
      </c>
      <c r="K413" s="332">
        <f>K415+K414</f>
        <v>0</v>
      </c>
      <c r="L413" s="317">
        <f t="shared" si="57"/>
        <v>0</v>
      </c>
    </row>
    <row r="414" spans="1:12" ht="15.75" hidden="1">
      <c r="A414" s="321" t="s">
        <v>166</v>
      </c>
      <c r="B414" s="337">
        <v>950</v>
      </c>
      <c r="C414" s="338">
        <v>8</v>
      </c>
      <c r="D414" s="338">
        <v>1</v>
      </c>
      <c r="E414" s="343" t="s">
        <v>349</v>
      </c>
      <c r="F414" s="322" t="s">
        <v>240</v>
      </c>
      <c r="G414" s="331">
        <v>0</v>
      </c>
      <c r="H414" s="316">
        <f>G414/1000</f>
        <v>0</v>
      </c>
      <c r="I414" s="316">
        <f t="shared" si="55"/>
        <v>0</v>
      </c>
      <c r="J414" s="332">
        <v>0</v>
      </c>
      <c r="K414" s="332">
        <v>0</v>
      </c>
      <c r="L414" s="317" t="e">
        <f t="shared" si="57"/>
        <v>#DIV/0!</v>
      </c>
    </row>
    <row r="415" spans="1:12" ht="15.75" hidden="1">
      <c r="A415" s="334" t="s">
        <v>168</v>
      </c>
      <c r="B415" s="337">
        <v>950</v>
      </c>
      <c r="C415" s="338">
        <v>8</v>
      </c>
      <c r="D415" s="338">
        <v>1</v>
      </c>
      <c r="E415" s="343" t="s">
        <v>349</v>
      </c>
      <c r="F415" s="322" t="s">
        <v>240</v>
      </c>
      <c r="G415" s="331">
        <f>G416+G417+G418</f>
        <v>36909</v>
      </c>
      <c r="H415" s="316">
        <f>G415/1000</f>
        <v>36.909</v>
      </c>
      <c r="I415" s="316">
        <f t="shared" si="55"/>
        <v>0</v>
      </c>
      <c r="J415" s="332">
        <f>J416+J417+J418</f>
        <v>0</v>
      </c>
      <c r="K415" s="332">
        <f>K416+K417+K418</f>
        <v>0</v>
      </c>
      <c r="L415" s="317">
        <f t="shared" si="57"/>
        <v>0</v>
      </c>
    </row>
    <row r="416" spans="1:12" ht="15.75" hidden="1">
      <c r="A416" s="328" t="s">
        <v>315</v>
      </c>
      <c r="B416" s="337">
        <v>950</v>
      </c>
      <c r="C416" s="338">
        <v>8</v>
      </c>
      <c r="D416" s="338">
        <v>1</v>
      </c>
      <c r="E416" s="343" t="s">
        <v>349</v>
      </c>
      <c r="F416" s="322" t="s">
        <v>240</v>
      </c>
      <c r="G416" s="331">
        <v>0</v>
      </c>
      <c r="H416" s="316">
        <f>G416/1000</f>
        <v>0</v>
      </c>
      <c r="I416" s="316">
        <f t="shared" si="55"/>
        <v>0</v>
      </c>
      <c r="J416" s="332">
        <v>0</v>
      </c>
      <c r="K416" s="332">
        <v>0</v>
      </c>
      <c r="L416" s="317" t="e">
        <f t="shared" si="57"/>
        <v>#DIV/0!</v>
      </c>
    </row>
    <row r="417" spans="1:12" ht="15.75" hidden="1">
      <c r="A417" s="328" t="s">
        <v>322</v>
      </c>
      <c r="B417" s="337">
        <v>950</v>
      </c>
      <c r="C417" s="338">
        <v>8</v>
      </c>
      <c r="D417" s="338">
        <v>1</v>
      </c>
      <c r="E417" s="343" t="s">
        <v>349</v>
      </c>
      <c r="F417" s="322" t="s">
        <v>240</v>
      </c>
      <c r="G417" s="331">
        <v>0</v>
      </c>
      <c r="H417" s="316">
        <f>G417/1000</f>
        <v>0</v>
      </c>
      <c r="I417" s="316">
        <f t="shared" si="55"/>
        <v>0</v>
      </c>
      <c r="J417" s="332">
        <v>0</v>
      </c>
      <c r="K417" s="332">
        <v>0</v>
      </c>
      <c r="L417" s="317" t="e">
        <f t="shared" si="57"/>
        <v>#DIV/0!</v>
      </c>
    </row>
    <row r="418" spans="1:12" ht="15.75" hidden="1">
      <c r="A418" s="328" t="s">
        <v>316</v>
      </c>
      <c r="B418" s="337">
        <v>950</v>
      </c>
      <c r="C418" s="338">
        <v>8</v>
      </c>
      <c r="D418" s="338">
        <v>1</v>
      </c>
      <c r="E418" s="343" t="s">
        <v>349</v>
      </c>
      <c r="F418" s="322" t="s">
        <v>240</v>
      </c>
      <c r="G418" s="331">
        <v>36909</v>
      </c>
      <c r="H418" s="316">
        <f>G418/1000</f>
        <v>36.909</v>
      </c>
      <c r="I418" s="316">
        <f t="shared" si="55"/>
        <v>0</v>
      </c>
      <c r="J418" s="332">
        <v>0</v>
      </c>
      <c r="K418" s="332">
        <v>0</v>
      </c>
      <c r="L418" s="317">
        <f t="shared" si="57"/>
        <v>0</v>
      </c>
    </row>
    <row r="419" spans="1:12" ht="15.75" hidden="1">
      <c r="A419" s="387" t="s">
        <v>401</v>
      </c>
      <c r="B419" s="337">
        <v>950</v>
      </c>
      <c r="C419" s="338">
        <v>8</v>
      </c>
      <c r="D419" s="338">
        <v>1</v>
      </c>
      <c r="E419" s="343" t="s">
        <v>349</v>
      </c>
      <c r="F419" s="322" t="s">
        <v>400</v>
      </c>
      <c r="G419" s="331">
        <v>1327328.25</v>
      </c>
      <c r="H419" s="316">
        <f>G419/1000</f>
        <v>1327.32825</v>
      </c>
      <c r="I419" s="316">
        <f t="shared" si="55"/>
        <v>1123.4</v>
      </c>
      <c r="J419" s="332">
        <v>1123400</v>
      </c>
      <c r="K419" s="332">
        <v>911000</v>
      </c>
      <c r="L419" s="317">
        <f t="shared" si="57"/>
        <v>84.6361855102534</v>
      </c>
    </row>
    <row r="420" spans="1:12" ht="51.75" customHeight="1">
      <c r="A420" s="377" t="s">
        <v>346</v>
      </c>
      <c r="B420" s="337">
        <v>950</v>
      </c>
      <c r="C420" s="338">
        <v>8</v>
      </c>
      <c r="D420" s="338">
        <v>1</v>
      </c>
      <c r="E420" s="343" t="s">
        <v>397</v>
      </c>
      <c r="F420" s="339"/>
      <c r="G420" s="358">
        <f>G421</f>
        <v>692083.3</v>
      </c>
      <c r="H420" s="316">
        <f>G420/1000</f>
        <v>692.0833</v>
      </c>
      <c r="I420" s="316">
        <f t="shared" si="55"/>
        <v>589.5033000000001</v>
      </c>
      <c r="J420" s="317">
        <f>J421</f>
        <v>589503.3</v>
      </c>
      <c r="K420" s="316">
        <f>K421</f>
        <v>0</v>
      </c>
      <c r="L420" s="317">
        <f t="shared" si="57"/>
        <v>85.17808477678916</v>
      </c>
    </row>
    <row r="421" spans="1:12" ht="32.25" customHeight="1">
      <c r="A421" s="336" t="s">
        <v>254</v>
      </c>
      <c r="B421" s="337">
        <v>950</v>
      </c>
      <c r="C421" s="338">
        <v>8</v>
      </c>
      <c r="D421" s="338">
        <v>1</v>
      </c>
      <c r="E421" s="343" t="s">
        <v>397</v>
      </c>
      <c r="F421" s="339">
        <v>200</v>
      </c>
      <c r="G421" s="358">
        <f>G422</f>
        <v>692083.3</v>
      </c>
      <c r="H421" s="316">
        <f>G421/1000</f>
        <v>692.0833</v>
      </c>
      <c r="I421" s="316">
        <f>J421/1000</f>
        <v>589.5033000000001</v>
      </c>
      <c r="J421" s="316">
        <v>589503.3</v>
      </c>
      <c r="K421" s="316">
        <f>K422</f>
        <v>0</v>
      </c>
      <c r="L421" s="317">
        <f t="shared" si="57"/>
        <v>85.17808477678916</v>
      </c>
    </row>
    <row r="422" spans="1:12" ht="32.25" customHeight="1" hidden="1">
      <c r="A422" s="336" t="s">
        <v>237</v>
      </c>
      <c r="B422" s="337">
        <v>950</v>
      </c>
      <c r="C422" s="338">
        <v>8</v>
      </c>
      <c r="D422" s="338">
        <v>1</v>
      </c>
      <c r="E422" s="343" t="s">
        <v>397</v>
      </c>
      <c r="F422" s="339">
        <v>240</v>
      </c>
      <c r="G422" s="358">
        <f>G423</f>
        <v>692083.3</v>
      </c>
      <c r="H422" s="316">
        <f>G422/1000</f>
        <v>692.0833</v>
      </c>
      <c r="I422" s="316">
        <f>J422/1000</f>
        <v>0</v>
      </c>
      <c r="J422" s="316">
        <f>J423</f>
        <v>0</v>
      </c>
      <c r="K422" s="332"/>
      <c r="L422" s="317">
        <f t="shared" si="57"/>
        <v>0</v>
      </c>
    </row>
    <row r="423" spans="1:12" ht="22.5" customHeight="1" hidden="1">
      <c r="A423" s="336" t="s">
        <v>350</v>
      </c>
      <c r="B423" s="337">
        <v>950</v>
      </c>
      <c r="C423" s="338">
        <v>8</v>
      </c>
      <c r="D423" s="338">
        <v>1</v>
      </c>
      <c r="E423" s="343" t="s">
        <v>397</v>
      </c>
      <c r="F423" s="339">
        <v>244</v>
      </c>
      <c r="G423" s="358">
        <f>G424</f>
        <v>692083.3</v>
      </c>
      <c r="H423" s="316">
        <f>G423/1000</f>
        <v>692.0833</v>
      </c>
      <c r="I423" s="316">
        <f>J423/1000</f>
        <v>0</v>
      </c>
      <c r="J423" s="316">
        <f>J424</f>
        <v>0</v>
      </c>
      <c r="K423" s="332"/>
      <c r="L423" s="317">
        <f t="shared" si="57"/>
        <v>0</v>
      </c>
    </row>
    <row r="424" spans="1:12" ht="21" customHeight="1" hidden="1">
      <c r="A424" s="321" t="s">
        <v>73</v>
      </c>
      <c r="B424" s="337">
        <v>950</v>
      </c>
      <c r="C424" s="338">
        <v>8</v>
      </c>
      <c r="D424" s="338">
        <v>1</v>
      </c>
      <c r="E424" s="343" t="s">
        <v>397</v>
      </c>
      <c r="F424" s="339">
        <v>244</v>
      </c>
      <c r="G424" s="358">
        <f>G425+G426</f>
        <v>692083.3</v>
      </c>
      <c r="H424" s="316">
        <f>G424/1000</f>
        <v>692.0833</v>
      </c>
      <c r="I424" s="316">
        <f>J424/1000</f>
        <v>0</v>
      </c>
      <c r="J424" s="316">
        <f>J425</f>
        <v>0</v>
      </c>
      <c r="K424" s="332"/>
      <c r="L424" s="317">
        <f t="shared" si="57"/>
        <v>0</v>
      </c>
    </row>
    <row r="425" spans="1:12" ht="13.5" customHeight="1" hidden="1">
      <c r="A425" s="321" t="s">
        <v>166</v>
      </c>
      <c r="B425" s="337">
        <v>950</v>
      </c>
      <c r="C425" s="338">
        <v>8</v>
      </c>
      <c r="D425" s="338">
        <v>1</v>
      </c>
      <c r="E425" s="343" t="s">
        <v>397</v>
      </c>
      <c r="F425" s="339">
        <v>244</v>
      </c>
      <c r="G425" s="358">
        <v>686771.3</v>
      </c>
      <c r="H425" s="316">
        <f>G425/1000</f>
        <v>686.7713</v>
      </c>
      <c r="I425" s="316">
        <f>J425/1000</f>
        <v>0</v>
      </c>
      <c r="J425" s="316">
        <v>0</v>
      </c>
      <c r="K425" s="332"/>
      <c r="L425" s="317">
        <f t="shared" si="57"/>
        <v>0</v>
      </c>
    </row>
    <row r="426" spans="1:12" ht="13.5" customHeight="1" hidden="1">
      <c r="A426" s="334" t="s">
        <v>168</v>
      </c>
      <c r="B426" s="337">
        <v>950</v>
      </c>
      <c r="C426" s="338">
        <v>8</v>
      </c>
      <c r="D426" s="338">
        <v>1</v>
      </c>
      <c r="E426" s="343" t="s">
        <v>397</v>
      </c>
      <c r="F426" s="339">
        <v>244</v>
      </c>
      <c r="G426" s="358">
        <f>G427</f>
        <v>5312</v>
      </c>
      <c r="H426" s="316">
        <f>G426/1000</f>
        <v>5.312</v>
      </c>
      <c r="I426" s="316"/>
      <c r="J426" s="316"/>
      <c r="K426" s="332"/>
      <c r="L426" s="317">
        <f t="shared" si="57"/>
        <v>0</v>
      </c>
    </row>
    <row r="427" spans="1:12" ht="13.5" customHeight="1" hidden="1">
      <c r="A427" s="328" t="s">
        <v>316</v>
      </c>
      <c r="B427" s="337">
        <v>950</v>
      </c>
      <c r="C427" s="338">
        <v>8</v>
      </c>
      <c r="D427" s="338">
        <v>1</v>
      </c>
      <c r="E427" s="343" t="s">
        <v>397</v>
      </c>
      <c r="F427" s="339">
        <v>244</v>
      </c>
      <c r="G427" s="358">
        <v>5312</v>
      </c>
      <c r="H427" s="316"/>
      <c r="I427" s="316"/>
      <c r="J427" s="316"/>
      <c r="K427" s="332"/>
      <c r="L427" s="317" t="e">
        <f t="shared" si="57"/>
        <v>#DIV/0!</v>
      </c>
    </row>
    <row r="428" spans="1:12" ht="27" customHeight="1">
      <c r="A428" s="368" t="s">
        <v>351</v>
      </c>
      <c r="B428" s="337">
        <v>950</v>
      </c>
      <c r="C428" s="338">
        <v>8</v>
      </c>
      <c r="D428" s="338">
        <v>1</v>
      </c>
      <c r="E428" s="343" t="s">
        <v>354</v>
      </c>
      <c r="F428" s="339"/>
      <c r="G428" s="331">
        <f>G429+G436</f>
        <v>72450</v>
      </c>
      <c r="H428" s="316">
        <f>G428/1000</f>
        <v>72.45</v>
      </c>
      <c r="I428" s="316"/>
      <c r="J428" s="332">
        <f>J429+J436</f>
        <v>20000</v>
      </c>
      <c r="K428" s="332">
        <f>K429+K436</f>
        <v>52000</v>
      </c>
      <c r="L428" s="317">
        <f t="shared" si="57"/>
        <v>0</v>
      </c>
    </row>
    <row r="429" spans="1:12" ht="25.5" customHeight="1">
      <c r="A429" s="110" t="s">
        <v>353</v>
      </c>
      <c r="B429" s="337">
        <v>950</v>
      </c>
      <c r="C429" s="338">
        <v>8</v>
      </c>
      <c r="D429" s="338">
        <v>1</v>
      </c>
      <c r="E429" s="343" t="s">
        <v>352</v>
      </c>
      <c r="F429" s="339"/>
      <c r="G429" s="331">
        <f>G430</f>
        <v>29000</v>
      </c>
      <c r="H429" s="316">
        <f>G429/1000</f>
        <v>29</v>
      </c>
      <c r="I429" s="316">
        <f t="shared" si="55"/>
        <v>20</v>
      </c>
      <c r="J429" s="332">
        <f aca="true" t="shared" si="58" ref="J429:K434">J430</f>
        <v>20000</v>
      </c>
      <c r="K429" s="332">
        <f t="shared" si="58"/>
        <v>23000</v>
      </c>
      <c r="L429" s="317">
        <f t="shared" si="57"/>
        <v>68.96551724137932</v>
      </c>
    </row>
    <row r="430" spans="1:12" ht="26.25">
      <c r="A430" s="321" t="s">
        <v>212</v>
      </c>
      <c r="B430" s="337">
        <v>950</v>
      </c>
      <c r="C430" s="338">
        <v>8</v>
      </c>
      <c r="D430" s="338">
        <v>1</v>
      </c>
      <c r="E430" s="343" t="s">
        <v>352</v>
      </c>
      <c r="F430" s="339">
        <v>200</v>
      </c>
      <c r="G430" s="331">
        <f>G431</f>
        <v>29000</v>
      </c>
      <c r="H430" s="316">
        <f>G430/1000</f>
        <v>29</v>
      </c>
      <c r="I430" s="316">
        <f t="shared" si="55"/>
        <v>20</v>
      </c>
      <c r="J430" s="332">
        <v>20000</v>
      </c>
      <c r="K430" s="332">
        <v>23000</v>
      </c>
      <c r="L430" s="317">
        <f t="shared" si="57"/>
        <v>68.96551724137932</v>
      </c>
    </row>
    <row r="431" spans="1:12" ht="26.25" hidden="1">
      <c r="A431" s="321" t="s">
        <v>237</v>
      </c>
      <c r="B431" s="337">
        <v>950</v>
      </c>
      <c r="C431" s="338">
        <v>8</v>
      </c>
      <c r="D431" s="338">
        <v>1</v>
      </c>
      <c r="E431" s="343" t="s">
        <v>352</v>
      </c>
      <c r="F431" s="339">
        <v>240</v>
      </c>
      <c r="G431" s="331">
        <f>G432</f>
        <v>29000</v>
      </c>
      <c r="H431" s="316">
        <f>G431/1000</f>
        <v>29</v>
      </c>
      <c r="I431" s="316">
        <f t="shared" si="55"/>
        <v>24</v>
      </c>
      <c r="J431" s="332">
        <f t="shared" si="58"/>
        <v>24000</v>
      </c>
      <c r="K431" s="332">
        <f t="shared" si="58"/>
        <v>24000</v>
      </c>
      <c r="L431" s="317">
        <f t="shared" si="57"/>
        <v>82.75862068965517</v>
      </c>
    </row>
    <row r="432" spans="1:12" ht="21" customHeight="1" hidden="1">
      <c r="A432" s="321" t="s">
        <v>350</v>
      </c>
      <c r="B432" s="337">
        <v>950</v>
      </c>
      <c r="C432" s="338">
        <v>8</v>
      </c>
      <c r="D432" s="338">
        <v>1</v>
      </c>
      <c r="E432" s="343" t="s">
        <v>352</v>
      </c>
      <c r="F432" s="339">
        <v>244</v>
      </c>
      <c r="G432" s="323">
        <f aca="true" t="shared" si="59" ref="G432:G440">G433</f>
        <v>29000</v>
      </c>
      <c r="H432" s="316">
        <f>G432/1000</f>
        <v>29</v>
      </c>
      <c r="I432" s="316">
        <f>J432/1000</f>
        <v>24</v>
      </c>
      <c r="J432" s="317">
        <f t="shared" si="58"/>
        <v>24000</v>
      </c>
      <c r="K432" s="317">
        <f t="shared" si="58"/>
        <v>24000</v>
      </c>
      <c r="L432" s="317">
        <f t="shared" si="57"/>
        <v>82.75862068965517</v>
      </c>
    </row>
    <row r="433" spans="1:12" ht="15.75" hidden="1">
      <c r="A433" s="321" t="s">
        <v>71</v>
      </c>
      <c r="B433" s="337">
        <v>950</v>
      </c>
      <c r="C433" s="338">
        <v>8</v>
      </c>
      <c r="D433" s="338">
        <v>1</v>
      </c>
      <c r="E433" s="343" t="s">
        <v>352</v>
      </c>
      <c r="F433" s="322" t="s">
        <v>240</v>
      </c>
      <c r="G433" s="323">
        <f t="shared" si="59"/>
        <v>29000</v>
      </c>
      <c r="H433" s="316">
        <f>G433/1000</f>
        <v>29</v>
      </c>
      <c r="I433" s="326">
        <f>J433/1000</f>
        <v>24</v>
      </c>
      <c r="J433" s="317">
        <f t="shared" si="58"/>
        <v>24000</v>
      </c>
      <c r="K433" s="317">
        <f t="shared" si="58"/>
        <v>24000</v>
      </c>
      <c r="L433" s="317">
        <f t="shared" si="57"/>
        <v>82.75862068965517</v>
      </c>
    </row>
    <row r="434" spans="1:12" ht="15.75" hidden="1">
      <c r="A434" s="321" t="s">
        <v>153</v>
      </c>
      <c r="B434" s="337">
        <v>950</v>
      </c>
      <c r="C434" s="338">
        <v>8</v>
      </c>
      <c r="D434" s="338">
        <v>1</v>
      </c>
      <c r="E434" s="343" t="s">
        <v>352</v>
      </c>
      <c r="F434" s="322" t="s">
        <v>240</v>
      </c>
      <c r="G434" s="323">
        <f t="shared" si="59"/>
        <v>29000</v>
      </c>
      <c r="H434" s="316">
        <f>G434/1000</f>
        <v>29</v>
      </c>
      <c r="I434" s="326"/>
      <c r="J434" s="317">
        <f t="shared" si="58"/>
        <v>24000</v>
      </c>
      <c r="K434" s="317">
        <f t="shared" si="58"/>
        <v>24000</v>
      </c>
      <c r="L434" s="317">
        <f t="shared" si="57"/>
        <v>0</v>
      </c>
    </row>
    <row r="435" spans="1:12" ht="15.75" hidden="1">
      <c r="A435" s="321" t="s">
        <v>155</v>
      </c>
      <c r="B435" s="337">
        <v>950</v>
      </c>
      <c r="C435" s="338">
        <v>8</v>
      </c>
      <c r="D435" s="338">
        <v>1</v>
      </c>
      <c r="E435" s="343" t="s">
        <v>352</v>
      </c>
      <c r="F435" s="322" t="s">
        <v>240</v>
      </c>
      <c r="G435" s="323">
        <v>29000</v>
      </c>
      <c r="H435" s="316">
        <f>G435/1000</f>
        <v>29</v>
      </c>
      <c r="I435" s="326">
        <f aca="true" t="shared" si="60" ref="I435:I442">J435/1000</f>
        <v>24</v>
      </c>
      <c r="J435" s="317">
        <v>24000</v>
      </c>
      <c r="K435" s="317">
        <v>24000</v>
      </c>
      <c r="L435" s="317">
        <f t="shared" si="57"/>
        <v>82.75862068965517</v>
      </c>
    </row>
    <row r="436" spans="1:12" ht="26.25">
      <c r="A436" s="377" t="s">
        <v>355</v>
      </c>
      <c r="B436" s="337">
        <v>950</v>
      </c>
      <c r="C436" s="338">
        <v>8</v>
      </c>
      <c r="D436" s="338">
        <v>1</v>
      </c>
      <c r="E436" s="343" t="s">
        <v>356</v>
      </c>
      <c r="F436" s="322"/>
      <c r="G436" s="323">
        <f>G437</f>
        <v>43450</v>
      </c>
      <c r="H436" s="316">
        <f>G436/1000</f>
        <v>43.45</v>
      </c>
      <c r="I436" s="316">
        <f t="shared" si="60"/>
        <v>0</v>
      </c>
      <c r="J436" s="317">
        <f>J438</f>
        <v>0</v>
      </c>
      <c r="K436" s="317">
        <f>K438</f>
        <v>29000</v>
      </c>
      <c r="L436" s="317">
        <f t="shared" si="57"/>
        <v>0</v>
      </c>
    </row>
    <row r="437" spans="1:12" ht="26.25">
      <c r="A437" s="321" t="s">
        <v>212</v>
      </c>
      <c r="B437" s="337">
        <v>950</v>
      </c>
      <c r="C437" s="338">
        <v>8</v>
      </c>
      <c r="D437" s="338">
        <v>1</v>
      </c>
      <c r="E437" s="343" t="s">
        <v>352</v>
      </c>
      <c r="F437" s="339">
        <v>200</v>
      </c>
      <c r="G437" s="323">
        <f>G438</f>
        <v>43450</v>
      </c>
      <c r="H437" s="316">
        <f>G437/1000</f>
        <v>43.45</v>
      </c>
      <c r="I437" s="326">
        <f t="shared" si="60"/>
        <v>0</v>
      </c>
      <c r="J437" s="317">
        <f>J438</f>
        <v>0</v>
      </c>
      <c r="K437" s="317">
        <f>K438</f>
        <v>29000</v>
      </c>
      <c r="L437" s="317">
        <f t="shared" si="57"/>
        <v>0</v>
      </c>
    </row>
    <row r="438" spans="1:12" ht="26.25" hidden="1">
      <c r="A438" s="321" t="s">
        <v>237</v>
      </c>
      <c r="B438" s="322" t="s">
        <v>178</v>
      </c>
      <c r="C438" s="322" t="s">
        <v>187</v>
      </c>
      <c r="D438" s="322" t="s">
        <v>140</v>
      </c>
      <c r="E438" s="343" t="s">
        <v>356</v>
      </c>
      <c r="F438" s="322" t="s">
        <v>238</v>
      </c>
      <c r="G438" s="323">
        <f t="shared" si="59"/>
        <v>43450</v>
      </c>
      <c r="H438" s="316">
        <f>G438/1000</f>
        <v>43.45</v>
      </c>
      <c r="I438" s="326">
        <f t="shared" si="60"/>
        <v>0</v>
      </c>
      <c r="J438" s="317">
        <f aca="true" t="shared" si="61" ref="J438:K440">J439</f>
        <v>0</v>
      </c>
      <c r="K438" s="317">
        <f t="shared" si="61"/>
        <v>29000</v>
      </c>
      <c r="L438" s="317">
        <f t="shared" si="57"/>
        <v>0</v>
      </c>
    </row>
    <row r="439" spans="1:12" ht="15.75" hidden="1">
      <c r="A439" s="321" t="s">
        <v>350</v>
      </c>
      <c r="B439" s="322" t="s">
        <v>178</v>
      </c>
      <c r="C439" s="322" t="s">
        <v>187</v>
      </c>
      <c r="D439" s="322" t="s">
        <v>140</v>
      </c>
      <c r="E439" s="343" t="s">
        <v>356</v>
      </c>
      <c r="F439" s="322" t="s">
        <v>240</v>
      </c>
      <c r="G439" s="323">
        <f t="shared" si="59"/>
        <v>43450</v>
      </c>
      <c r="H439" s="316">
        <f>G439/1000</f>
        <v>43.45</v>
      </c>
      <c r="I439" s="326">
        <f t="shared" si="60"/>
        <v>0</v>
      </c>
      <c r="J439" s="317">
        <f t="shared" si="61"/>
        <v>0</v>
      </c>
      <c r="K439" s="317">
        <f t="shared" si="61"/>
        <v>29000</v>
      </c>
      <c r="L439" s="317">
        <f t="shared" si="57"/>
        <v>0</v>
      </c>
    </row>
    <row r="440" spans="1:12" ht="15.75" hidden="1">
      <c r="A440" s="321" t="s">
        <v>73</v>
      </c>
      <c r="B440" s="322" t="s">
        <v>178</v>
      </c>
      <c r="C440" s="322" t="s">
        <v>187</v>
      </c>
      <c r="D440" s="322" t="s">
        <v>140</v>
      </c>
      <c r="E440" s="343" t="s">
        <v>356</v>
      </c>
      <c r="F440" s="322" t="s">
        <v>240</v>
      </c>
      <c r="G440" s="323">
        <f t="shared" si="59"/>
        <v>43450</v>
      </c>
      <c r="H440" s="316">
        <f>G440/1000</f>
        <v>43.45</v>
      </c>
      <c r="I440" s="326">
        <f t="shared" si="60"/>
        <v>0</v>
      </c>
      <c r="J440" s="317">
        <f t="shared" si="61"/>
        <v>0</v>
      </c>
      <c r="K440" s="317">
        <f t="shared" si="61"/>
        <v>29000</v>
      </c>
      <c r="L440" s="317">
        <f t="shared" si="57"/>
        <v>0</v>
      </c>
    </row>
    <row r="441" spans="1:12" ht="15.75" hidden="1">
      <c r="A441" s="333" t="s">
        <v>168</v>
      </c>
      <c r="B441" s="322" t="s">
        <v>178</v>
      </c>
      <c r="C441" s="322" t="s">
        <v>187</v>
      </c>
      <c r="D441" s="322" t="s">
        <v>140</v>
      </c>
      <c r="E441" s="343" t="s">
        <v>356</v>
      </c>
      <c r="F441" s="322" t="s">
        <v>240</v>
      </c>
      <c r="G441" s="323">
        <f>G442</f>
        <v>43450</v>
      </c>
      <c r="H441" s="316">
        <f>G441/1000</f>
        <v>43.45</v>
      </c>
      <c r="I441" s="326">
        <f t="shared" si="60"/>
        <v>0</v>
      </c>
      <c r="J441" s="317">
        <f>J442</f>
        <v>0</v>
      </c>
      <c r="K441" s="317">
        <f>K442</f>
        <v>29000</v>
      </c>
      <c r="L441" s="317">
        <f t="shared" si="57"/>
        <v>0</v>
      </c>
    </row>
    <row r="442" spans="1:12" ht="15.75" hidden="1">
      <c r="A442" s="321" t="s">
        <v>168</v>
      </c>
      <c r="B442" s="322" t="s">
        <v>178</v>
      </c>
      <c r="C442" s="322" t="s">
        <v>187</v>
      </c>
      <c r="D442" s="322" t="s">
        <v>140</v>
      </c>
      <c r="E442" s="343" t="s">
        <v>356</v>
      </c>
      <c r="F442" s="322" t="s">
        <v>240</v>
      </c>
      <c r="G442" s="323">
        <v>43450</v>
      </c>
      <c r="H442" s="316">
        <f>G442/1000</f>
        <v>43.45</v>
      </c>
      <c r="I442" s="326">
        <f t="shared" si="60"/>
        <v>0</v>
      </c>
      <c r="J442" s="317">
        <v>0</v>
      </c>
      <c r="K442" s="317">
        <v>29000</v>
      </c>
      <c r="L442" s="317">
        <f t="shared" si="57"/>
        <v>0</v>
      </c>
    </row>
    <row r="443" spans="1:12" ht="64.5" hidden="1">
      <c r="A443" s="336" t="s">
        <v>329</v>
      </c>
      <c r="B443" s="348">
        <v>950</v>
      </c>
      <c r="C443" s="322" t="s">
        <v>187</v>
      </c>
      <c r="D443" s="322" t="s">
        <v>140</v>
      </c>
      <c r="E443" s="353">
        <v>8600000000</v>
      </c>
      <c r="F443" s="351" t="s">
        <v>11</v>
      </c>
      <c r="G443" s="355">
        <f aca="true" t="shared" si="62" ref="G443:G449">G444</f>
        <v>0</v>
      </c>
      <c r="H443" s="316">
        <f>G443/1000</f>
        <v>0</v>
      </c>
      <c r="I443" s="316"/>
      <c r="J443" s="317"/>
      <c r="K443" s="317"/>
      <c r="L443" s="317" t="e">
        <f t="shared" si="57"/>
        <v>#DIV/0!</v>
      </c>
    </row>
    <row r="444" spans="1:12" ht="15.75" hidden="1">
      <c r="A444" s="336" t="s">
        <v>318</v>
      </c>
      <c r="B444" s="322" t="s">
        <v>178</v>
      </c>
      <c r="C444" s="322" t="s">
        <v>187</v>
      </c>
      <c r="D444" s="322" t="s">
        <v>140</v>
      </c>
      <c r="E444" s="353">
        <v>8600107000</v>
      </c>
      <c r="F444" s="351" t="s">
        <v>11</v>
      </c>
      <c r="G444" s="355">
        <f t="shared" si="62"/>
        <v>0</v>
      </c>
      <c r="H444" s="316">
        <f>G444/1000</f>
        <v>0</v>
      </c>
      <c r="I444" s="326"/>
      <c r="J444" s="317"/>
      <c r="K444" s="317"/>
      <c r="L444" s="317" t="e">
        <f t="shared" si="57"/>
        <v>#DIV/0!</v>
      </c>
    </row>
    <row r="445" spans="1:12" ht="26.25" hidden="1">
      <c r="A445" s="110" t="s">
        <v>357</v>
      </c>
      <c r="B445" s="322" t="s">
        <v>178</v>
      </c>
      <c r="C445" s="322" t="s">
        <v>187</v>
      </c>
      <c r="D445" s="322" t="s">
        <v>140</v>
      </c>
      <c r="E445" s="353">
        <v>8600107009</v>
      </c>
      <c r="F445" s="351" t="s">
        <v>11</v>
      </c>
      <c r="G445" s="323">
        <f t="shared" si="62"/>
        <v>0</v>
      </c>
      <c r="H445" s="316">
        <f>G445/1000</f>
        <v>0</v>
      </c>
      <c r="I445" s="326"/>
      <c r="J445" s="317"/>
      <c r="K445" s="317"/>
      <c r="L445" s="317" t="e">
        <f t="shared" si="57"/>
        <v>#DIV/0!</v>
      </c>
    </row>
    <row r="446" spans="1:12" ht="26.25" hidden="1">
      <c r="A446" s="336" t="s">
        <v>212</v>
      </c>
      <c r="B446" s="322" t="s">
        <v>178</v>
      </c>
      <c r="C446" s="322" t="s">
        <v>187</v>
      </c>
      <c r="D446" s="322" t="s">
        <v>140</v>
      </c>
      <c r="E446" s="353">
        <v>8600107009</v>
      </c>
      <c r="F446" s="351" t="s">
        <v>142</v>
      </c>
      <c r="G446" s="323">
        <f t="shared" si="62"/>
        <v>0</v>
      </c>
      <c r="H446" s="316">
        <f>G446/1000</f>
        <v>0</v>
      </c>
      <c r="I446" s="326"/>
      <c r="J446" s="317"/>
      <c r="K446" s="317"/>
      <c r="L446" s="317" t="e">
        <f t="shared" si="57"/>
        <v>#DIV/0!</v>
      </c>
    </row>
    <row r="447" spans="1:12" ht="26.25" hidden="1">
      <c r="A447" s="321" t="s">
        <v>237</v>
      </c>
      <c r="B447" s="322" t="s">
        <v>178</v>
      </c>
      <c r="C447" s="322" t="s">
        <v>187</v>
      </c>
      <c r="D447" s="322" t="s">
        <v>140</v>
      </c>
      <c r="E447" s="353">
        <v>8600107009</v>
      </c>
      <c r="F447" s="322" t="s">
        <v>238</v>
      </c>
      <c r="G447" s="323">
        <f t="shared" si="62"/>
        <v>0</v>
      </c>
      <c r="H447" s="326">
        <f>G447/1000</f>
        <v>0</v>
      </c>
      <c r="I447" s="326"/>
      <c r="J447" s="317"/>
      <c r="K447" s="317"/>
      <c r="L447" s="317" t="e">
        <f t="shared" si="57"/>
        <v>#DIV/0!</v>
      </c>
    </row>
    <row r="448" spans="1:12" ht="15.75" hidden="1">
      <c r="A448" s="321" t="s">
        <v>350</v>
      </c>
      <c r="B448" s="322" t="s">
        <v>178</v>
      </c>
      <c r="C448" s="322" t="s">
        <v>187</v>
      </c>
      <c r="D448" s="322" t="s">
        <v>140</v>
      </c>
      <c r="E448" s="353">
        <v>8600107009</v>
      </c>
      <c r="F448" s="322" t="s">
        <v>240</v>
      </c>
      <c r="G448" s="323">
        <f t="shared" si="62"/>
        <v>0</v>
      </c>
      <c r="H448" s="326">
        <f>G448/1000</f>
        <v>0</v>
      </c>
      <c r="I448" s="326"/>
      <c r="J448" s="317"/>
      <c r="K448" s="317"/>
      <c r="L448" s="317" t="e">
        <f t="shared" si="57"/>
        <v>#DIV/0!</v>
      </c>
    </row>
    <row r="449" spans="1:12" ht="15.75" hidden="1">
      <c r="A449" s="321" t="s">
        <v>73</v>
      </c>
      <c r="B449" s="322" t="s">
        <v>178</v>
      </c>
      <c r="C449" s="322" t="s">
        <v>187</v>
      </c>
      <c r="D449" s="322" t="s">
        <v>140</v>
      </c>
      <c r="E449" s="353">
        <v>8600107001</v>
      </c>
      <c r="F449" s="322" t="s">
        <v>240</v>
      </c>
      <c r="G449" s="323">
        <f t="shared" si="62"/>
        <v>0</v>
      </c>
      <c r="H449" s="326">
        <f>G449/1000</f>
        <v>0</v>
      </c>
      <c r="I449" s="326"/>
      <c r="J449" s="317"/>
      <c r="K449" s="317"/>
      <c r="L449" s="317" t="e">
        <f t="shared" si="57"/>
        <v>#DIV/0!</v>
      </c>
    </row>
    <row r="450" spans="1:12" ht="15.75" hidden="1">
      <c r="A450" s="321" t="s">
        <v>166</v>
      </c>
      <c r="B450" s="322" t="s">
        <v>178</v>
      </c>
      <c r="C450" s="322" t="s">
        <v>187</v>
      </c>
      <c r="D450" s="322" t="s">
        <v>140</v>
      </c>
      <c r="E450" s="353">
        <v>8600107001</v>
      </c>
      <c r="F450" s="322" t="s">
        <v>240</v>
      </c>
      <c r="G450" s="323">
        <v>0</v>
      </c>
      <c r="H450" s="326">
        <f>G450/1000</f>
        <v>0</v>
      </c>
      <c r="I450" s="326"/>
      <c r="J450" s="317"/>
      <c r="K450" s="317"/>
      <c r="L450" s="317" t="e">
        <f t="shared" si="57"/>
        <v>#DIV/0!</v>
      </c>
    </row>
    <row r="451" spans="1:12" ht="15.75">
      <c r="A451" s="318" t="s">
        <v>78</v>
      </c>
      <c r="B451" s="319" t="s">
        <v>178</v>
      </c>
      <c r="C451" s="319" t="s">
        <v>191</v>
      </c>
      <c r="D451" s="319"/>
      <c r="E451" s="319"/>
      <c r="F451" s="319"/>
      <c r="G451" s="320">
        <f aca="true" t="shared" si="63" ref="G451:G458">G452</f>
        <v>151200</v>
      </c>
      <c r="H451" s="326">
        <f>G451/1000</f>
        <v>151.2</v>
      </c>
      <c r="I451" s="326">
        <f aca="true" t="shared" si="64" ref="I451:I463">J451/1000</f>
        <v>107.304</v>
      </c>
      <c r="J451" s="327">
        <f aca="true" t="shared" si="65" ref="J451:K458">J452</f>
        <v>107304</v>
      </c>
      <c r="K451" s="327">
        <f t="shared" si="65"/>
        <v>152000</v>
      </c>
      <c r="L451" s="327">
        <f t="shared" si="57"/>
        <v>70.96825396825398</v>
      </c>
    </row>
    <row r="452" spans="1:12" ht="15.75">
      <c r="A452" s="318" t="s">
        <v>192</v>
      </c>
      <c r="B452" s="319" t="s">
        <v>178</v>
      </c>
      <c r="C452" s="319" t="s">
        <v>191</v>
      </c>
      <c r="D452" s="319" t="s">
        <v>140</v>
      </c>
      <c r="E452" s="319"/>
      <c r="F452" s="319"/>
      <c r="G452" s="320">
        <f t="shared" si="63"/>
        <v>151200</v>
      </c>
      <c r="H452" s="326">
        <f>G452/1000</f>
        <v>151.2</v>
      </c>
      <c r="I452" s="326">
        <f t="shared" si="64"/>
        <v>107.304</v>
      </c>
      <c r="J452" s="327">
        <f t="shared" si="65"/>
        <v>107304</v>
      </c>
      <c r="K452" s="327">
        <f t="shared" si="65"/>
        <v>152000</v>
      </c>
      <c r="L452" s="327">
        <f t="shared" si="57"/>
        <v>70.96825396825398</v>
      </c>
    </row>
    <row r="453" spans="1:12" ht="26.25">
      <c r="A453" s="321" t="s">
        <v>473</v>
      </c>
      <c r="B453" s="322" t="s">
        <v>178</v>
      </c>
      <c r="C453" s="322" t="s">
        <v>191</v>
      </c>
      <c r="D453" s="322" t="s">
        <v>140</v>
      </c>
      <c r="E453" s="322" t="s">
        <v>5</v>
      </c>
      <c r="F453" s="322"/>
      <c r="G453" s="323">
        <f t="shared" si="63"/>
        <v>151200</v>
      </c>
      <c r="H453" s="316">
        <f>G453/1000</f>
        <v>151.2</v>
      </c>
      <c r="I453" s="316">
        <f t="shared" si="64"/>
        <v>107.304</v>
      </c>
      <c r="J453" s="317">
        <f t="shared" si="65"/>
        <v>107304</v>
      </c>
      <c r="K453" s="317">
        <f t="shared" si="65"/>
        <v>152000</v>
      </c>
      <c r="L453" s="317">
        <f t="shared" si="57"/>
        <v>70.96825396825398</v>
      </c>
    </row>
    <row r="454" spans="1:12" ht="15.75">
      <c r="A454" s="321" t="s">
        <v>193</v>
      </c>
      <c r="B454" s="322" t="s">
        <v>178</v>
      </c>
      <c r="C454" s="322" t="s">
        <v>191</v>
      </c>
      <c r="D454" s="322" t="s">
        <v>140</v>
      </c>
      <c r="E454" s="322" t="s">
        <v>460</v>
      </c>
      <c r="F454" s="322"/>
      <c r="G454" s="323">
        <f t="shared" si="63"/>
        <v>151200</v>
      </c>
      <c r="H454" s="316">
        <f>G454/1000</f>
        <v>151.2</v>
      </c>
      <c r="I454" s="316">
        <f t="shared" si="64"/>
        <v>107.304</v>
      </c>
      <c r="J454" s="317">
        <f t="shared" si="65"/>
        <v>107304</v>
      </c>
      <c r="K454" s="317">
        <f t="shared" si="65"/>
        <v>152000</v>
      </c>
      <c r="L454" s="317">
        <f t="shared" si="57"/>
        <v>70.96825396825398</v>
      </c>
    </row>
    <row r="455" spans="1:12" ht="51.75">
      <c r="A455" s="321" t="s">
        <v>474</v>
      </c>
      <c r="B455" s="322" t="s">
        <v>178</v>
      </c>
      <c r="C455" s="322" t="s">
        <v>191</v>
      </c>
      <c r="D455" s="322" t="s">
        <v>140</v>
      </c>
      <c r="E455" s="322" t="s">
        <v>459</v>
      </c>
      <c r="F455" s="322"/>
      <c r="G455" s="323">
        <f t="shared" si="63"/>
        <v>151200</v>
      </c>
      <c r="H455" s="316">
        <f>G455/1000</f>
        <v>151.2</v>
      </c>
      <c r="I455" s="316">
        <f t="shared" si="64"/>
        <v>107.304</v>
      </c>
      <c r="J455" s="317">
        <f t="shared" si="65"/>
        <v>107304</v>
      </c>
      <c r="K455" s="317">
        <f t="shared" si="65"/>
        <v>152000</v>
      </c>
      <c r="L455" s="317">
        <f t="shared" si="57"/>
        <v>70.96825396825398</v>
      </c>
    </row>
    <row r="456" spans="1:12" ht="15.75">
      <c r="A456" s="321" t="s">
        <v>255</v>
      </c>
      <c r="B456" s="322" t="s">
        <v>178</v>
      </c>
      <c r="C456" s="322" t="s">
        <v>191</v>
      </c>
      <c r="D456" s="322" t="s">
        <v>140</v>
      </c>
      <c r="E456" s="322" t="s">
        <v>459</v>
      </c>
      <c r="F456" s="322" t="s">
        <v>165</v>
      </c>
      <c r="G456" s="323">
        <f t="shared" si="63"/>
        <v>151200</v>
      </c>
      <c r="H456" s="316">
        <f>G456/1000</f>
        <v>151.2</v>
      </c>
      <c r="I456" s="326">
        <f t="shared" si="64"/>
        <v>107.304</v>
      </c>
      <c r="J456" s="317">
        <v>107304</v>
      </c>
      <c r="K456" s="317">
        <f t="shared" si="65"/>
        <v>152000</v>
      </c>
      <c r="L456" s="317">
        <f t="shared" si="57"/>
        <v>70.96825396825398</v>
      </c>
    </row>
    <row r="457" spans="1:12" ht="15.75" hidden="1">
      <c r="A457" s="321" t="s">
        <v>256</v>
      </c>
      <c r="B457" s="322" t="s">
        <v>178</v>
      </c>
      <c r="C457" s="322" t="s">
        <v>191</v>
      </c>
      <c r="D457" s="322" t="s">
        <v>140</v>
      </c>
      <c r="E457" s="322" t="s">
        <v>459</v>
      </c>
      <c r="F457" s="322" t="s">
        <v>167</v>
      </c>
      <c r="G457" s="323">
        <f t="shared" si="63"/>
        <v>151200</v>
      </c>
      <c r="H457" s="326">
        <f>G457/1000</f>
        <v>151.2</v>
      </c>
      <c r="I457" s="326">
        <f t="shared" si="64"/>
        <v>152</v>
      </c>
      <c r="J457" s="317">
        <f t="shared" si="65"/>
        <v>152000</v>
      </c>
      <c r="K457" s="317">
        <f t="shared" si="65"/>
        <v>152000</v>
      </c>
      <c r="L457" s="317">
        <f t="shared" si="57"/>
        <v>100.52910052910053</v>
      </c>
    </row>
    <row r="458" spans="1:12" ht="26.25" hidden="1">
      <c r="A458" s="321" t="s">
        <v>257</v>
      </c>
      <c r="B458" s="322" t="s">
        <v>178</v>
      </c>
      <c r="C458" s="322" t="s">
        <v>191</v>
      </c>
      <c r="D458" s="322" t="s">
        <v>140</v>
      </c>
      <c r="E458" s="322" t="s">
        <v>459</v>
      </c>
      <c r="F458" s="322" t="s">
        <v>258</v>
      </c>
      <c r="G458" s="323">
        <f t="shared" si="63"/>
        <v>151200</v>
      </c>
      <c r="H458" s="326">
        <f>G458/1000</f>
        <v>151.2</v>
      </c>
      <c r="I458" s="326">
        <f t="shared" si="64"/>
        <v>152</v>
      </c>
      <c r="J458" s="317">
        <f t="shared" si="65"/>
        <v>152000</v>
      </c>
      <c r="K458" s="317">
        <f t="shared" si="65"/>
        <v>152000</v>
      </c>
      <c r="L458" s="317">
        <f t="shared" si="57"/>
        <v>100.52910052910053</v>
      </c>
    </row>
    <row r="459" spans="1:12" ht="15.75" hidden="1">
      <c r="A459" s="321" t="s">
        <v>71</v>
      </c>
      <c r="B459" s="322" t="s">
        <v>178</v>
      </c>
      <c r="C459" s="322" t="s">
        <v>191</v>
      </c>
      <c r="D459" s="322" t="s">
        <v>140</v>
      </c>
      <c r="E459" s="322" t="s">
        <v>459</v>
      </c>
      <c r="F459" s="322" t="s">
        <v>258</v>
      </c>
      <c r="G459" s="323">
        <f>G462+G460</f>
        <v>151200</v>
      </c>
      <c r="H459" s="326">
        <f>G459/1000</f>
        <v>151.2</v>
      </c>
      <c r="I459" s="326">
        <f t="shared" si="64"/>
        <v>152</v>
      </c>
      <c r="J459" s="317">
        <f>J462</f>
        <v>152000</v>
      </c>
      <c r="K459" s="317">
        <f>K462</f>
        <v>152000</v>
      </c>
      <c r="L459" s="317">
        <f t="shared" si="57"/>
        <v>100.52910052910053</v>
      </c>
    </row>
    <row r="460" spans="1:12" ht="15.75" hidden="1">
      <c r="A460" s="321" t="s">
        <v>153</v>
      </c>
      <c r="B460" s="322" t="s">
        <v>178</v>
      </c>
      <c r="C460" s="322" t="s">
        <v>191</v>
      </c>
      <c r="D460" s="322" t="s">
        <v>140</v>
      </c>
      <c r="E460" s="322" t="s">
        <v>459</v>
      </c>
      <c r="F460" s="322" t="s">
        <v>258</v>
      </c>
      <c r="G460" s="323">
        <f>G461</f>
        <v>0</v>
      </c>
      <c r="H460" s="326">
        <f>G460/1000</f>
        <v>0</v>
      </c>
      <c r="I460" s="326">
        <f t="shared" si="64"/>
        <v>0</v>
      </c>
      <c r="J460" s="317"/>
      <c r="K460" s="317"/>
      <c r="L460" s="317" t="e">
        <f t="shared" si="57"/>
        <v>#DIV/0!</v>
      </c>
    </row>
    <row r="461" spans="1:12" ht="15.75" hidden="1">
      <c r="A461" s="321" t="s">
        <v>161</v>
      </c>
      <c r="B461" s="322" t="s">
        <v>178</v>
      </c>
      <c r="C461" s="322" t="s">
        <v>191</v>
      </c>
      <c r="D461" s="322" t="s">
        <v>140</v>
      </c>
      <c r="E461" s="322" t="s">
        <v>459</v>
      </c>
      <c r="F461" s="322" t="s">
        <v>258</v>
      </c>
      <c r="G461" s="323"/>
      <c r="H461" s="326"/>
      <c r="I461" s="326">
        <f t="shared" si="64"/>
        <v>0</v>
      </c>
      <c r="J461" s="317"/>
      <c r="K461" s="317"/>
      <c r="L461" s="317" t="e">
        <f t="shared" si="57"/>
        <v>#DIV/0!</v>
      </c>
    </row>
    <row r="462" spans="1:12" ht="15.75" hidden="1">
      <c r="A462" s="321" t="s">
        <v>149</v>
      </c>
      <c r="B462" s="322" t="s">
        <v>178</v>
      </c>
      <c r="C462" s="322" t="s">
        <v>191</v>
      </c>
      <c r="D462" s="322" t="s">
        <v>140</v>
      </c>
      <c r="E462" s="322" t="s">
        <v>459</v>
      </c>
      <c r="F462" s="322" t="s">
        <v>258</v>
      </c>
      <c r="G462" s="323">
        <f>G463</f>
        <v>151200</v>
      </c>
      <c r="H462" s="326">
        <f>G462/1000</f>
        <v>151.2</v>
      </c>
      <c r="I462" s="326">
        <f t="shared" si="64"/>
        <v>152</v>
      </c>
      <c r="J462" s="317">
        <f>J463</f>
        <v>152000</v>
      </c>
      <c r="K462" s="317">
        <f>K463</f>
        <v>152000</v>
      </c>
      <c r="L462" s="317">
        <f t="shared" si="57"/>
        <v>100.52910052910053</v>
      </c>
    </row>
    <row r="463" spans="1:12" ht="24.75" customHeight="1" hidden="1">
      <c r="A463" s="110" t="s">
        <v>325</v>
      </c>
      <c r="B463" s="322" t="s">
        <v>178</v>
      </c>
      <c r="C463" s="322" t="s">
        <v>191</v>
      </c>
      <c r="D463" s="322" t="s">
        <v>140</v>
      </c>
      <c r="E463" s="322" t="s">
        <v>459</v>
      </c>
      <c r="F463" s="322" t="s">
        <v>258</v>
      </c>
      <c r="G463" s="323">
        <v>151200</v>
      </c>
      <c r="H463" s="326">
        <f>G463/1000</f>
        <v>151.2</v>
      </c>
      <c r="I463" s="326">
        <f t="shared" si="64"/>
        <v>152</v>
      </c>
      <c r="J463" s="317">
        <v>152000</v>
      </c>
      <c r="K463" s="317">
        <v>152000</v>
      </c>
      <c r="L463" s="317">
        <f t="shared" si="57"/>
        <v>100.52910052910053</v>
      </c>
    </row>
    <row r="464" spans="1:12" ht="18" customHeight="1" hidden="1">
      <c r="A464" s="388" t="s">
        <v>284</v>
      </c>
      <c r="B464" s="322" t="s">
        <v>178</v>
      </c>
      <c r="C464" s="389" t="s">
        <v>171</v>
      </c>
      <c r="D464" s="389"/>
      <c r="E464" s="389"/>
      <c r="F464" s="322"/>
      <c r="G464" s="323">
        <f aca="true" t="shared" si="66" ref="G464:G471">G465</f>
        <v>0</v>
      </c>
      <c r="H464" s="326">
        <f>G464/1000</f>
        <v>0</v>
      </c>
      <c r="I464" s="326"/>
      <c r="J464" s="317">
        <v>0</v>
      </c>
      <c r="K464" s="317">
        <v>0</v>
      </c>
      <c r="L464" s="317" t="e">
        <f t="shared" si="57"/>
        <v>#DIV/0!</v>
      </c>
    </row>
    <row r="465" spans="1:12" ht="14.25" customHeight="1" hidden="1">
      <c r="A465" s="390" t="s">
        <v>190</v>
      </c>
      <c r="B465" s="322" t="s">
        <v>178</v>
      </c>
      <c r="C465" s="391" t="s">
        <v>171</v>
      </c>
      <c r="D465" s="391" t="s">
        <v>140</v>
      </c>
      <c r="E465" s="391"/>
      <c r="F465" s="322"/>
      <c r="G465" s="323">
        <f t="shared" si="66"/>
        <v>0</v>
      </c>
      <c r="H465" s="326">
        <f>G465/1000</f>
        <v>0</v>
      </c>
      <c r="I465" s="326"/>
      <c r="J465" s="317">
        <v>0</v>
      </c>
      <c r="K465" s="317">
        <v>0</v>
      </c>
      <c r="L465" s="317" t="e">
        <f aca="true" t="shared" si="67" ref="L465:L502">I465/H465*100</f>
        <v>#DIV/0!</v>
      </c>
    </row>
    <row r="466" spans="1:12" ht="24.75" customHeight="1" hidden="1">
      <c r="A466" s="367" t="s">
        <v>285</v>
      </c>
      <c r="B466" s="322" t="s">
        <v>178</v>
      </c>
      <c r="C466" s="391" t="s">
        <v>171</v>
      </c>
      <c r="D466" s="391" t="s">
        <v>140</v>
      </c>
      <c r="E466" s="391" t="s">
        <v>287</v>
      </c>
      <c r="F466" s="322"/>
      <c r="G466" s="323">
        <f t="shared" si="66"/>
        <v>0</v>
      </c>
      <c r="H466" s="326">
        <f>G466/1000</f>
        <v>0</v>
      </c>
      <c r="I466" s="326"/>
      <c r="J466" s="317">
        <v>0</v>
      </c>
      <c r="K466" s="317">
        <v>0</v>
      </c>
      <c r="L466" s="317" t="e">
        <f t="shared" si="67"/>
        <v>#DIV/0!</v>
      </c>
    </row>
    <row r="467" spans="1:12" ht="24.75" customHeight="1" hidden="1">
      <c r="A467" s="367" t="s">
        <v>285</v>
      </c>
      <c r="B467" s="322" t="s">
        <v>178</v>
      </c>
      <c r="C467" s="391" t="s">
        <v>171</v>
      </c>
      <c r="D467" s="391" t="s">
        <v>140</v>
      </c>
      <c r="E467" s="391" t="s">
        <v>288</v>
      </c>
      <c r="F467" s="322"/>
      <c r="G467" s="323">
        <f t="shared" si="66"/>
        <v>0</v>
      </c>
      <c r="H467" s="326">
        <f>G467/1000</f>
        <v>0</v>
      </c>
      <c r="I467" s="326"/>
      <c r="J467" s="317">
        <v>0</v>
      </c>
      <c r="K467" s="317">
        <v>0</v>
      </c>
      <c r="L467" s="317" t="e">
        <f t="shared" si="67"/>
        <v>#DIV/0!</v>
      </c>
    </row>
    <row r="468" spans="1:12" ht="24.75" customHeight="1" hidden="1">
      <c r="A468" s="392" t="s">
        <v>286</v>
      </c>
      <c r="B468" s="322" t="s">
        <v>178</v>
      </c>
      <c r="C468" s="391" t="s">
        <v>171</v>
      </c>
      <c r="D468" s="391" t="s">
        <v>140</v>
      </c>
      <c r="E468" s="391" t="s">
        <v>289</v>
      </c>
      <c r="F468" s="322"/>
      <c r="G468" s="323">
        <f t="shared" si="66"/>
        <v>0</v>
      </c>
      <c r="H468" s="326">
        <f>G468/1000</f>
        <v>0</v>
      </c>
      <c r="I468" s="326"/>
      <c r="J468" s="317">
        <v>0</v>
      </c>
      <c r="K468" s="317">
        <v>0</v>
      </c>
      <c r="L468" s="317" t="e">
        <f t="shared" si="67"/>
        <v>#DIV/0!</v>
      </c>
    </row>
    <row r="469" spans="1:12" ht="24.75" customHeight="1" hidden="1">
      <c r="A469" s="392" t="s">
        <v>283</v>
      </c>
      <c r="B469" s="322" t="s">
        <v>178</v>
      </c>
      <c r="C469" s="391" t="s">
        <v>171</v>
      </c>
      <c r="D469" s="391" t="s">
        <v>140</v>
      </c>
      <c r="E469" s="391" t="s">
        <v>289</v>
      </c>
      <c r="F469" s="322" t="s">
        <v>142</v>
      </c>
      <c r="G469" s="323">
        <f t="shared" si="66"/>
        <v>0</v>
      </c>
      <c r="H469" s="326">
        <f>G469/1000</f>
        <v>0</v>
      </c>
      <c r="I469" s="326"/>
      <c r="J469" s="317">
        <v>0</v>
      </c>
      <c r="K469" s="317">
        <v>0</v>
      </c>
      <c r="L469" s="317" t="e">
        <f t="shared" si="67"/>
        <v>#DIV/0!</v>
      </c>
    </row>
    <row r="470" spans="1:12" ht="24.75" customHeight="1" hidden="1">
      <c r="A470" s="321" t="s">
        <v>237</v>
      </c>
      <c r="B470" s="322" t="s">
        <v>178</v>
      </c>
      <c r="C470" s="391" t="s">
        <v>171</v>
      </c>
      <c r="D470" s="391" t="s">
        <v>140</v>
      </c>
      <c r="E470" s="391" t="s">
        <v>289</v>
      </c>
      <c r="F470" s="322" t="s">
        <v>154</v>
      </c>
      <c r="G470" s="323">
        <f t="shared" si="66"/>
        <v>0</v>
      </c>
      <c r="H470" s="326">
        <f>G470/1000</f>
        <v>0</v>
      </c>
      <c r="I470" s="326"/>
      <c r="J470" s="317">
        <v>0</v>
      </c>
      <c r="K470" s="317">
        <v>0</v>
      </c>
      <c r="L470" s="317" t="e">
        <f t="shared" si="67"/>
        <v>#DIV/0!</v>
      </c>
    </row>
    <row r="471" spans="1:12" ht="24.75" customHeight="1" hidden="1">
      <c r="A471" s="321" t="s">
        <v>239</v>
      </c>
      <c r="B471" s="322" t="s">
        <v>178</v>
      </c>
      <c r="C471" s="391" t="s">
        <v>171</v>
      </c>
      <c r="D471" s="391" t="s">
        <v>140</v>
      </c>
      <c r="E471" s="391" t="s">
        <v>289</v>
      </c>
      <c r="F471" s="322" t="s">
        <v>240</v>
      </c>
      <c r="G471" s="323">
        <f t="shared" si="66"/>
        <v>0</v>
      </c>
      <c r="H471" s="326">
        <f>G471/1000</f>
        <v>0</v>
      </c>
      <c r="I471" s="326"/>
      <c r="J471" s="317">
        <v>0</v>
      </c>
      <c r="K471" s="317">
        <v>0</v>
      </c>
      <c r="L471" s="317" t="e">
        <f t="shared" si="67"/>
        <v>#DIV/0!</v>
      </c>
    </row>
    <row r="472" spans="1:12" ht="13.5" customHeight="1" hidden="1">
      <c r="A472" s="321" t="s">
        <v>71</v>
      </c>
      <c r="B472" s="322" t="s">
        <v>178</v>
      </c>
      <c r="C472" s="391" t="s">
        <v>171</v>
      </c>
      <c r="D472" s="391" t="s">
        <v>140</v>
      </c>
      <c r="E472" s="391" t="s">
        <v>289</v>
      </c>
      <c r="F472" s="322" t="s">
        <v>240</v>
      </c>
      <c r="G472" s="323">
        <f>G475+G473</f>
        <v>0</v>
      </c>
      <c r="H472" s="326">
        <f>G472/1000</f>
        <v>0</v>
      </c>
      <c r="I472" s="326"/>
      <c r="J472" s="317">
        <v>0</v>
      </c>
      <c r="K472" s="317">
        <v>0</v>
      </c>
      <c r="L472" s="317" t="e">
        <f t="shared" si="67"/>
        <v>#DIV/0!</v>
      </c>
    </row>
    <row r="473" spans="1:12" ht="13.5" customHeight="1" hidden="1">
      <c r="A473" s="321" t="s">
        <v>153</v>
      </c>
      <c r="B473" s="322" t="s">
        <v>178</v>
      </c>
      <c r="C473" s="391" t="s">
        <v>171</v>
      </c>
      <c r="D473" s="391" t="s">
        <v>140</v>
      </c>
      <c r="E473" s="391" t="s">
        <v>289</v>
      </c>
      <c r="F473" s="322"/>
      <c r="G473" s="323">
        <f>G474</f>
        <v>0</v>
      </c>
      <c r="H473" s="326">
        <f>G473/1000</f>
        <v>0</v>
      </c>
      <c r="I473" s="326"/>
      <c r="J473" s="317"/>
      <c r="K473" s="317"/>
      <c r="L473" s="317" t="e">
        <f t="shared" si="67"/>
        <v>#DIV/0!</v>
      </c>
    </row>
    <row r="474" spans="1:12" ht="13.5" customHeight="1" hidden="1">
      <c r="A474" s="321" t="s">
        <v>306</v>
      </c>
      <c r="B474" s="322"/>
      <c r="C474" s="391"/>
      <c r="D474" s="391"/>
      <c r="E474" s="391"/>
      <c r="F474" s="322"/>
      <c r="G474" s="323">
        <v>0</v>
      </c>
      <c r="H474" s="326"/>
      <c r="I474" s="326"/>
      <c r="J474" s="317"/>
      <c r="K474" s="317"/>
      <c r="L474" s="317" t="e">
        <f t="shared" si="67"/>
        <v>#DIV/0!</v>
      </c>
    </row>
    <row r="475" spans="1:12" ht="15.75" customHeight="1" hidden="1">
      <c r="A475" s="321" t="s">
        <v>73</v>
      </c>
      <c r="B475" s="322" t="s">
        <v>178</v>
      </c>
      <c r="C475" s="391" t="s">
        <v>171</v>
      </c>
      <c r="D475" s="391" t="s">
        <v>140</v>
      </c>
      <c r="E475" s="391" t="s">
        <v>289</v>
      </c>
      <c r="F475" s="322" t="s">
        <v>240</v>
      </c>
      <c r="G475" s="323">
        <f>G476</f>
        <v>0</v>
      </c>
      <c r="H475" s="326">
        <f>G475/1000</f>
        <v>0</v>
      </c>
      <c r="I475" s="326"/>
      <c r="J475" s="317">
        <v>0</v>
      </c>
      <c r="K475" s="317">
        <v>0</v>
      </c>
      <c r="L475" s="317" t="e">
        <f t="shared" si="67"/>
        <v>#DIV/0!</v>
      </c>
    </row>
    <row r="476" spans="1:12" ht="14.25" customHeight="1" hidden="1">
      <c r="A476" s="321" t="s">
        <v>168</v>
      </c>
      <c r="B476" s="322" t="s">
        <v>178</v>
      </c>
      <c r="C476" s="391" t="s">
        <v>171</v>
      </c>
      <c r="D476" s="391" t="s">
        <v>140</v>
      </c>
      <c r="E476" s="391" t="s">
        <v>289</v>
      </c>
      <c r="F476" s="322" t="s">
        <v>240</v>
      </c>
      <c r="G476" s="323">
        <v>0</v>
      </c>
      <c r="H476" s="326">
        <f>G476/1000</f>
        <v>0</v>
      </c>
      <c r="I476" s="326"/>
      <c r="J476" s="317">
        <v>0</v>
      </c>
      <c r="K476" s="317">
        <v>0</v>
      </c>
      <c r="L476" s="317" t="e">
        <f t="shared" si="67"/>
        <v>#DIV/0!</v>
      </c>
    </row>
    <row r="477" spans="1:12" ht="15.75" hidden="1">
      <c r="A477" s="318" t="s">
        <v>170</v>
      </c>
      <c r="B477" s="319" t="s">
        <v>178</v>
      </c>
      <c r="C477" s="319" t="s">
        <v>92</v>
      </c>
      <c r="D477" s="319"/>
      <c r="E477" s="319"/>
      <c r="F477" s="319"/>
      <c r="G477" s="320">
        <f aca="true" t="shared" si="68" ref="G477:G485">G478</f>
        <v>0</v>
      </c>
      <c r="H477" s="326">
        <f>G477/1000</f>
        <v>0</v>
      </c>
      <c r="I477" s="326">
        <f aca="true" t="shared" si="69" ref="I477:I497">J477/1000</f>
        <v>0</v>
      </c>
      <c r="J477" s="327">
        <f aca="true" t="shared" si="70" ref="J477:K485">J478</f>
        <v>0</v>
      </c>
      <c r="K477" s="327">
        <f t="shared" si="70"/>
        <v>4585.81</v>
      </c>
      <c r="L477" s="317" t="e">
        <f t="shared" si="67"/>
        <v>#DIV/0!</v>
      </c>
    </row>
    <row r="478" spans="1:12" ht="28.5" customHeight="1" hidden="1">
      <c r="A478" s="318" t="s">
        <v>203</v>
      </c>
      <c r="B478" s="319" t="s">
        <v>178</v>
      </c>
      <c r="C478" s="319" t="s">
        <v>92</v>
      </c>
      <c r="D478" s="319" t="s">
        <v>140</v>
      </c>
      <c r="E478" s="319"/>
      <c r="F478" s="319"/>
      <c r="G478" s="320">
        <f t="shared" si="68"/>
        <v>0</v>
      </c>
      <c r="H478" s="326">
        <f>G478/1000</f>
        <v>0</v>
      </c>
      <c r="I478" s="326">
        <f t="shared" si="69"/>
        <v>0</v>
      </c>
      <c r="J478" s="327">
        <f t="shared" si="70"/>
        <v>0</v>
      </c>
      <c r="K478" s="327">
        <f t="shared" si="70"/>
        <v>4585.81</v>
      </c>
      <c r="L478" s="317" t="e">
        <f t="shared" si="67"/>
        <v>#DIV/0!</v>
      </c>
    </row>
    <row r="479" spans="1:12" ht="15.75" hidden="1">
      <c r="A479" s="321" t="s">
        <v>469</v>
      </c>
      <c r="B479" s="322" t="s">
        <v>178</v>
      </c>
      <c r="C479" s="322" t="s">
        <v>92</v>
      </c>
      <c r="D479" s="322" t="s">
        <v>140</v>
      </c>
      <c r="E479" s="322" t="s">
        <v>8</v>
      </c>
      <c r="F479" s="322"/>
      <c r="G479" s="323">
        <f t="shared" si="68"/>
        <v>0</v>
      </c>
      <c r="H479" s="326">
        <f>G479/1000</f>
        <v>0</v>
      </c>
      <c r="I479" s="326">
        <f t="shared" si="69"/>
        <v>0</v>
      </c>
      <c r="J479" s="317">
        <f t="shared" si="70"/>
        <v>0</v>
      </c>
      <c r="K479" s="317">
        <f t="shared" si="70"/>
        <v>4585.81</v>
      </c>
      <c r="L479" s="317" t="e">
        <f t="shared" si="67"/>
        <v>#DIV/0!</v>
      </c>
    </row>
    <row r="480" spans="1:12" ht="15.75" hidden="1">
      <c r="A480" s="321" t="s">
        <v>470</v>
      </c>
      <c r="B480" s="322" t="s">
        <v>178</v>
      </c>
      <c r="C480" s="322" t="s">
        <v>92</v>
      </c>
      <c r="D480" s="322" t="s">
        <v>140</v>
      </c>
      <c r="E480" s="322" t="s">
        <v>471</v>
      </c>
      <c r="F480" s="322"/>
      <c r="G480" s="323">
        <f>G482</f>
        <v>0</v>
      </c>
      <c r="H480" s="326">
        <f>G480/1000</f>
        <v>0</v>
      </c>
      <c r="I480" s="326">
        <f t="shared" si="69"/>
        <v>0</v>
      </c>
      <c r="J480" s="317">
        <f>J482</f>
        <v>0</v>
      </c>
      <c r="K480" s="317">
        <f>K482</f>
        <v>4585.81</v>
      </c>
      <c r="L480" s="317" t="e">
        <f t="shared" si="67"/>
        <v>#DIV/0!</v>
      </c>
    </row>
    <row r="481" spans="1:12" ht="26.25" hidden="1">
      <c r="A481" s="321" t="s">
        <v>472</v>
      </c>
      <c r="B481" s="322" t="s">
        <v>178</v>
      </c>
      <c r="C481" s="322" t="s">
        <v>92</v>
      </c>
      <c r="D481" s="322" t="s">
        <v>140</v>
      </c>
      <c r="E481" s="322" t="s">
        <v>461</v>
      </c>
      <c r="F481" s="322"/>
      <c r="G481" s="323"/>
      <c r="H481" s="326"/>
      <c r="I481" s="326"/>
      <c r="J481" s="317"/>
      <c r="K481" s="317"/>
      <c r="L481" s="317" t="e">
        <f t="shared" si="67"/>
        <v>#DIV/0!</v>
      </c>
    </row>
    <row r="482" spans="1:12" ht="15.75" hidden="1">
      <c r="A482" s="321" t="s">
        <v>172</v>
      </c>
      <c r="B482" s="322" t="s">
        <v>178</v>
      </c>
      <c r="C482" s="322" t="s">
        <v>92</v>
      </c>
      <c r="D482" s="322" t="s">
        <v>140</v>
      </c>
      <c r="E482" s="322" t="s">
        <v>461</v>
      </c>
      <c r="F482" s="322" t="s">
        <v>137</v>
      </c>
      <c r="G482" s="323">
        <f t="shared" si="68"/>
        <v>0</v>
      </c>
      <c r="H482" s="326">
        <f>G482/1000</f>
        <v>0</v>
      </c>
      <c r="I482" s="326">
        <f t="shared" si="69"/>
        <v>0</v>
      </c>
      <c r="J482" s="317">
        <f t="shared" si="70"/>
        <v>0</v>
      </c>
      <c r="K482" s="317">
        <f t="shared" si="70"/>
        <v>4585.81</v>
      </c>
      <c r="L482" s="317" t="e">
        <f t="shared" si="67"/>
        <v>#DIV/0!</v>
      </c>
    </row>
    <row r="483" spans="1:12" ht="15.75" hidden="1">
      <c r="A483" s="321" t="s">
        <v>172</v>
      </c>
      <c r="B483" s="322" t="s">
        <v>178</v>
      </c>
      <c r="C483" s="322" t="s">
        <v>92</v>
      </c>
      <c r="D483" s="322" t="s">
        <v>140</v>
      </c>
      <c r="E483" s="322" t="s">
        <v>461</v>
      </c>
      <c r="F483" s="322" t="s">
        <v>259</v>
      </c>
      <c r="G483" s="323">
        <f t="shared" si="68"/>
        <v>0</v>
      </c>
      <c r="H483" s="326">
        <f>G483/1000</f>
        <v>0</v>
      </c>
      <c r="I483" s="326">
        <f t="shared" si="69"/>
        <v>0</v>
      </c>
      <c r="J483" s="317">
        <f t="shared" si="70"/>
        <v>0</v>
      </c>
      <c r="K483" s="317">
        <f t="shared" si="70"/>
        <v>4585.81</v>
      </c>
      <c r="L483" s="317" t="e">
        <f t="shared" si="67"/>
        <v>#DIV/0!</v>
      </c>
    </row>
    <row r="484" spans="1:12" ht="15.75" hidden="1">
      <c r="A484" s="321" t="s">
        <v>71</v>
      </c>
      <c r="B484" s="322" t="s">
        <v>178</v>
      </c>
      <c r="C484" s="322" t="s">
        <v>92</v>
      </c>
      <c r="D484" s="322" t="s">
        <v>140</v>
      </c>
      <c r="E484" s="322" t="s">
        <v>461</v>
      </c>
      <c r="F484" s="322" t="s">
        <v>259</v>
      </c>
      <c r="G484" s="323">
        <f t="shared" si="68"/>
        <v>0</v>
      </c>
      <c r="H484" s="326">
        <f>G484/1000</f>
        <v>0</v>
      </c>
      <c r="I484" s="326">
        <f t="shared" si="69"/>
        <v>0</v>
      </c>
      <c r="J484" s="317">
        <f t="shared" si="70"/>
        <v>0</v>
      </c>
      <c r="K484" s="317">
        <f t="shared" si="70"/>
        <v>4585.81</v>
      </c>
      <c r="L484" s="317" t="e">
        <f t="shared" si="67"/>
        <v>#DIV/0!</v>
      </c>
    </row>
    <row r="485" spans="1:12" ht="15.75" hidden="1">
      <c r="A485" s="321" t="s">
        <v>172</v>
      </c>
      <c r="B485" s="322" t="s">
        <v>178</v>
      </c>
      <c r="C485" s="322" t="s">
        <v>92</v>
      </c>
      <c r="D485" s="322" t="s">
        <v>140</v>
      </c>
      <c r="E485" s="322" t="s">
        <v>461</v>
      </c>
      <c r="F485" s="322" t="s">
        <v>259</v>
      </c>
      <c r="G485" s="323">
        <f t="shared" si="68"/>
        <v>0</v>
      </c>
      <c r="H485" s="326">
        <f>G485/1000</f>
        <v>0</v>
      </c>
      <c r="I485" s="326">
        <f t="shared" si="69"/>
        <v>0</v>
      </c>
      <c r="J485" s="317">
        <f t="shared" si="70"/>
        <v>0</v>
      </c>
      <c r="K485" s="317">
        <f t="shared" si="70"/>
        <v>4585.81</v>
      </c>
      <c r="L485" s="317" t="e">
        <f t="shared" si="67"/>
        <v>#DIV/0!</v>
      </c>
    </row>
    <row r="486" spans="1:12" ht="15.75" hidden="1">
      <c r="A486" s="321" t="s">
        <v>173</v>
      </c>
      <c r="B486" s="322" t="s">
        <v>178</v>
      </c>
      <c r="C486" s="322" t="s">
        <v>92</v>
      </c>
      <c r="D486" s="322" t="s">
        <v>140</v>
      </c>
      <c r="E486" s="322" t="s">
        <v>461</v>
      </c>
      <c r="F486" s="322" t="s">
        <v>259</v>
      </c>
      <c r="G486" s="323"/>
      <c r="H486" s="326">
        <f>G486/1000</f>
        <v>0</v>
      </c>
      <c r="I486" s="326">
        <f t="shared" si="69"/>
        <v>0</v>
      </c>
      <c r="J486" s="317">
        <v>0</v>
      </c>
      <c r="K486" s="317">
        <v>4585.81</v>
      </c>
      <c r="L486" s="317" t="e">
        <f t="shared" si="67"/>
        <v>#DIV/0!</v>
      </c>
    </row>
    <row r="487" spans="1:12" ht="40.5" customHeight="1">
      <c r="A487" s="310" t="s">
        <v>260</v>
      </c>
      <c r="B487" s="393">
        <v>950</v>
      </c>
      <c r="C487" s="393">
        <v>14</v>
      </c>
      <c r="D487" s="393"/>
      <c r="E487" s="393"/>
      <c r="F487" s="393"/>
      <c r="G487" s="320">
        <f>G488</f>
        <v>154686.59</v>
      </c>
      <c r="H487" s="326">
        <f>G487/1000</f>
        <v>154.68659</v>
      </c>
      <c r="I487" s="326">
        <f t="shared" si="69"/>
        <v>154.68659</v>
      </c>
      <c r="J487" s="327">
        <f aca="true" t="shared" si="71" ref="J487:K489">J488</f>
        <v>154686.59</v>
      </c>
      <c r="K487" s="327">
        <f t="shared" si="71"/>
        <v>119464.31999999999</v>
      </c>
      <c r="L487" s="317">
        <f t="shared" si="67"/>
        <v>100</v>
      </c>
    </row>
    <row r="488" spans="1:12" s="135" customFormat="1" ht="15.75" customHeight="1">
      <c r="A488" s="310" t="s">
        <v>261</v>
      </c>
      <c r="B488" s="393">
        <v>950</v>
      </c>
      <c r="C488" s="393">
        <v>14</v>
      </c>
      <c r="D488" s="319" t="s">
        <v>151</v>
      </c>
      <c r="E488" s="393"/>
      <c r="F488" s="393"/>
      <c r="G488" s="320">
        <f>G489</f>
        <v>154686.59</v>
      </c>
      <c r="H488" s="326">
        <f>G488/1000</f>
        <v>154.68659</v>
      </c>
      <c r="I488" s="326">
        <f t="shared" si="69"/>
        <v>154.68659</v>
      </c>
      <c r="J488" s="327">
        <f t="shared" si="71"/>
        <v>154686.59</v>
      </c>
      <c r="K488" s="327">
        <f t="shared" si="71"/>
        <v>119464.31999999999</v>
      </c>
      <c r="L488" s="317">
        <f t="shared" si="67"/>
        <v>100</v>
      </c>
    </row>
    <row r="489" spans="1:12" s="135" customFormat="1" ht="15" customHeight="1">
      <c r="A489" s="336" t="s">
        <v>464</v>
      </c>
      <c r="B489" s="309">
        <v>950</v>
      </c>
      <c r="C489" s="309">
        <v>14</v>
      </c>
      <c r="D489" s="322" t="s">
        <v>151</v>
      </c>
      <c r="E489" s="309">
        <v>5200000000</v>
      </c>
      <c r="F489" s="309"/>
      <c r="G489" s="323">
        <f>G490</f>
        <v>154686.59</v>
      </c>
      <c r="H489" s="316">
        <f>G489/1000</f>
        <v>154.68659</v>
      </c>
      <c r="I489" s="316">
        <f t="shared" si="69"/>
        <v>154.68659</v>
      </c>
      <c r="J489" s="317">
        <f t="shared" si="71"/>
        <v>154686.59</v>
      </c>
      <c r="K489" s="317">
        <f t="shared" si="71"/>
        <v>119464.31999999999</v>
      </c>
      <c r="L489" s="317">
        <f t="shared" si="67"/>
        <v>100</v>
      </c>
    </row>
    <row r="490" spans="1:12" s="135" customFormat="1" ht="49.5" customHeight="1">
      <c r="A490" s="336" t="s">
        <v>81</v>
      </c>
      <c r="B490" s="309">
        <v>950</v>
      </c>
      <c r="C490" s="309">
        <v>14</v>
      </c>
      <c r="D490" s="322" t="s">
        <v>151</v>
      </c>
      <c r="E490" s="322" t="s">
        <v>463</v>
      </c>
      <c r="F490" s="309"/>
      <c r="G490" s="323">
        <f>G491+G501+G496</f>
        <v>154686.59</v>
      </c>
      <c r="H490" s="316">
        <f>G490/1000</f>
        <v>154.68659</v>
      </c>
      <c r="I490" s="316">
        <f t="shared" si="69"/>
        <v>154.68659</v>
      </c>
      <c r="J490" s="317">
        <f>J491+J501+J496</f>
        <v>154686.59</v>
      </c>
      <c r="K490" s="317">
        <f>K491+K501+K496</f>
        <v>119464.31999999999</v>
      </c>
      <c r="L490" s="317">
        <f t="shared" si="67"/>
        <v>100</v>
      </c>
    </row>
    <row r="491" spans="1:12" ht="26.25" customHeight="1">
      <c r="A491" s="336" t="s">
        <v>465</v>
      </c>
      <c r="B491" s="309">
        <v>950</v>
      </c>
      <c r="C491" s="309">
        <v>14</v>
      </c>
      <c r="D491" s="322" t="s">
        <v>151</v>
      </c>
      <c r="E491" s="322" t="s">
        <v>462</v>
      </c>
      <c r="F491" s="309"/>
      <c r="G491" s="323">
        <f>G492</f>
        <v>82545.87</v>
      </c>
      <c r="H491" s="316">
        <f>G491/1000</f>
        <v>82.54587</v>
      </c>
      <c r="I491" s="316">
        <f t="shared" si="69"/>
        <v>82.54587</v>
      </c>
      <c r="J491" s="317">
        <f aca="true" t="shared" si="72" ref="J491:K494">J492</f>
        <v>82545.87</v>
      </c>
      <c r="K491" s="317">
        <f t="shared" si="72"/>
        <v>82545.87</v>
      </c>
      <c r="L491" s="317">
        <f t="shared" si="67"/>
        <v>100</v>
      </c>
    </row>
    <row r="492" spans="1:12" ht="15.75">
      <c r="A492" s="336" t="s">
        <v>106</v>
      </c>
      <c r="B492" s="309">
        <v>950</v>
      </c>
      <c r="C492" s="309">
        <v>14</v>
      </c>
      <c r="D492" s="322" t="s">
        <v>151</v>
      </c>
      <c r="E492" s="322" t="s">
        <v>462</v>
      </c>
      <c r="F492" s="309">
        <v>500</v>
      </c>
      <c r="G492" s="323">
        <f>G493</f>
        <v>82545.87</v>
      </c>
      <c r="H492" s="316">
        <f>G492/1000</f>
        <v>82.54587</v>
      </c>
      <c r="I492" s="326">
        <f t="shared" si="69"/>
        <v>82.54587</v>
      </c>
      <c r="J492" s="317">
        <f t="shared" si="72"/>
        <v>82545.87</v>
      </c>
      <c r="K492" s="317">
        <f t="shared" si="72"/>
        <v>82545.87</v>
      </c>
      <c r="L492" s="317">
        <f t="shared" si="67"/>
        <v>100</v>
      </c>
    </row>
    <row r="493" spans="1:12" ht="15.75" hidden="1">
      <c r="A493" s="336" t="s">
        <v>71</v>
      </c>
      <c r="B493" s="309">
        <v>950</v>
      </c>
      <c r="C493" s="309">
        <v>14</v>
      </c>
      <c r="D493" s="322" t="s">
        <v>151</v>
      </c>
      <c r="E493" s="322" t="s">
        <v>462</v>
      </c>
      <c r="F493" s="309">
        <v>540</v>
      </c>
      <c r="G493" s="323">
        <f>G494</f>
        <v>82545.87</v>
      </c>
      <c r="H493" s="316">
        <f>G493/1000</f>
        <v>82.54587</v>
      </c>
      <c r="I493" s="326">
        <f t="shared" si="69"/>
        <v>82.54587</v>
      </c>
      <c r="J493" s="317">
        <f t="shared" si="72"/>
        <v>82545.87</v>
      </c>
      <c r="K493" s="317">
        <f t="shared" si="72"/>
        <v>82545.87</v>
      </c>
      <c r="L493" s="317">
        <f t="shared" si="67"/>
        <v>100</v>
      </c>
    </row>
    <row r="494" spans="1:12" ht="15.75" hidden="1">
      <c r="A494" s="336" t="s">
        <v>63</v>
      </c>
      <c r="B494" s="309">
        <v>950</v>
      </c>
      <c r="C494" s="309">
        <v>14</v>
      </c>
      <c r="D494" s="322" t="s">
        <v>151</v>
      </c>
      <c r="E494" s="322" t="s">
        <v>462</v>
      </c>
      <c r="F494" s="309">
        <v>540</v>
      </c>
      <c r="G494" s="323">
        <f>G495</f>
        <v>82545.87</v>
      </c>
      <c r="H494" s="316">
        <f>G494/1000</f>
        <v>82.54587</v>
      </c>
      <c r="I494" s="326">
        <f t="shared" si="69"/>
        <v>82.54587</v>
      </c>
      <c r="J494" s="317">
        <f t="shared" si="72"/>
        <v>82545.87</v>
      </c>
      <c r="K494" s="317">
        <f t="shared" si="72"/>
        <v>82545.87</v>
      </c>
      <c r="L494" s="317">
        <f t="shared" si="67"/>
        <v>100</v>
      </c>
    </row>
    <row r="495" spans="1:12" ht="24.75" customHeight="1" hidden="1">
      <c r="A495" s="336" t="s">
        <v>65</v>
      </c>
      <c r="B495" s="309">
        <v>950</v>
      </c>
      <c r="C495" s="309">
        <v>14</v>
      </c>
      <c r="D495" s="322" t="s">
        <v>151</v>
      </c>
      <c r="E495" s="322" t="s">
        <v>462</v>
      </c>
      <c r="F495" s="309">
        <v>540</v>
      </c>
      <c r="G495" s="323">
        <v>82545.87</v>
      </c>
      <c r="H495" s="316">
        <f>G495/1000</f>
        <v>82.54587</v>
      </c>
      <c r="I495" s="326">
        <f t="shared" si="69"/>
        <v>82.54587</v>
      </c>
      <c r="J495" s="317">
        <v>82545.87</v>
      </c>
      <c r="K495" s="317">
        <v>82545.87</v>
      </c>
      <c r="L495" s="317">
        <f t="shared" si="67"/>
        <v>100</v>
      </c>
    </row>
    <row r="496" spans="1:12" ht="38.25" customHeight="1">
      <c r="A496" s="336" t="s">
        <v>327</v>
      </c>
      <c r="B496" s="309">
        <v>950</v>
      </c>
      <c r="C496" s="309">
        <v>14</v>
      </c>
      <c r="D496" s="322" t="s">
        <v>151</v>
      </c>
      <c r="E496" s="322" t="s">
        <v>467</v>
      </c>
      <c r="F496" s="309"/>
      <c r="G496" s="323">
        <f>G497</f>
        <v>35222.27</v>
      </c>
      <c r="H496" s="316">
        <f>G496/1000</f>
        <v>35.222269999999995</v>
      </c>
      <c r="I496" s="326">
        <f t="shared" si="69"/>
        <v>35.222269999999995</v>
      </c>
      <c r="J496" s="317">
        <f>J497</f>
        <v>35222.27</v>
      </c>
      <c r="K496" s="317">
        <f>K497</f>
        <v>0</v>
      </c>
      <c r="L496" s="317">
        <f t="shared" si="67"/>
        <v>100</v>
      </c>
    </row>
    <row r="497" spans="1:12" ht="17.25" customHeight="1">
      <c r="A497" s="336" t="s">
        <v>106</v>
      </c>
      <c r="B497" s="309">
        <v>950</v>
      </c>
      <c r="C497" s="309">
        <v>14</v>
      </c>
      <c r="D497" s="322" t="s">
        <v>151</v>
      </c>
      <c r="E497" s="322" t="s">
        <v>467</v>
      </c>
      <c r="F497" s="309">
        <v>500</v>
      </c>
      <c r="G497" s="323">
        <f>G498</f>
        <v>35222.27</v>
      </c>
      <c r="H497" s="316">
        <f>G497/1000</f>
        <v>35.222269999999995</v>
      </c>
      <c r="I497" s="326">
        <f t="shared" si="69"/>
        <v>35.222269999999995</v>
      </c>
      <c r="J497" s="317">
        <v>35222.27</v>
      </c>
      <c r="K497" s="317">
        <f>K498</f>
        <v>0</v>
      </c>
      <c r="L497" s="317">
        <f t="shared" si="67"/>
        <v>100</v>
      </c>
    </row>
    <row r="498" spans="1:12" ht="24.75" customHeight="1" hidden="1">
      <c r="A498" s="330" t="s">
        <v>71</v>
      </c>
      <c r="B498" s="309">
        <v>950</v>
      </c>
      <c r="C498" s="394">
        <v>14</v>
      </c>
      <c r="D498" s="395" t="s">
        <v>151</v>
      </c>
      <c r="E498" s="322" t="s">
        <v>467</v>
      </c>
      <c r="F498" s="394">
        <v>540</v>
      </c>
      <c r="G498" s="323">
        <f>G499</f>
        <v>35222.27</v>
      </c>
      <c r="H498" s="316">
        <f>G498/1000</f>
        <v>35.222269999999995</v>
      </c>
      <c r="I498" s="326"/>
      <c r="J498" s="317">
        <f>J499</f>
        <v>0</v>
      </c>
      <c r="K498" s="317">
        <f>K499</f>
        <v>0</v>
      </c>
      <c r="L498" s="317">
        <f t="shared" si="67"/>
        <v>0</v>
      </c>
    </row>
    <row r="499" spans="1:12" ht="24.75" customHeight="1" hidden="1">
      <c r="A499" s="330" t="s">
        <v>63</v>
      </c>
      <c r="B499" s="309">
        <v>950</v>
      </c>
      <c r="C499" s="394">
        <v>14</v>
      </c>
      <c r="D499" s="395" t="s">
        <v>151</v>
      </c>
      <c r="E499" s="322" t="s">
        <v>467</v>
      </c>
      <c r="F499" s="394">
        <v>540</v>
      </c>
      <c r="G499" s="323">
        <f>G500</f>
        <v>35222.27</v>
      </c>
      <c r="H499" s="316">
        <f>G499/1000</f>
        <v>35.222269999999995</v>
      </c>
      <c r="I499" s="326"/>
      <c r="J499" s="317">
        <f>J500</f>
        <v>0</v>
      </c>
      <c r="K499" s="317">
        <f>K500</f>
        <v>0</v>
      </c>
      <c r="L499" s="317">
        <f t="shared" si="67"/>
        <v>0</v>
      </c>
    </row>
    <row r="500" spans="1:12" ht="24.75" customHeight="1" hidden="1">
      <c r="A500" s="330" t="s">
        <v>65</v>
      </c>
      <c r="B500" s="309">
        <v>950</v>
      </c>
      <c r="C500" s="394">
        <v>14</v>
      </c>
      <c r="D500" s="395" t="s">
        <v>151</v>
      </c>
      <c r="E500" s="322" t="s">
        <v>467</v>
      </c>
      <c r="F500" s="394">
        <v>540</v>
      </c>
      <c r="G500" s="323">
        <v>35222.27</v>
      </c>
      <c r="H500" s="316">
        <f>G500/1000</f>
        <v>35.222269999999995</v>
      </c>
      <c r="I500" s="326"/>
      <c r="J500" s="317">
        <v>0</v>
      </c>
      <c r="K500" s="317">
        <v>0</v>
      </c>
      <c r="L500" s="317">
        <f t="shared" si="67"/>
        <v>0</v>
      </c>
    </row>
    <row r="501" spans="1:12" ht="27" customHeight="1">
      <c r="A501" s="336" t="s">
        <v>466</v>
      </c>
      <c r="B501" s="309">
        <v>950</v>
      </c>
      <c r="C501" s="309">
        <v>14</v>
      </c>
      <c r="D501" s="322" t="s">
        <v>151</v>
      </c>
      <c r="E501" s="322" t="s">
        <v>468</v>
      </c>
      <c r="F501" s="309"/>
      <c r="G501" s="323">
        <f>G502</f>
        <v>36918.45</v>
      </c>
      <c r="H501" s="316">
        <f>G501/1000</f>
        <v>36.91845</v>
      </c>
      <c r="I501" s="316">
        <f>J501/1000</f>
        <v>36.91845</v>
      </c>
      <c r="J501" s="317">
        <f aca="true" t="shared" si="73" ref="J501:K504">J502</f>
        <v>36918.45</v>
      </c>
      <c r="K501" s="317">
        <f t="shared" si="73"/>
        <v>36918.45</v>
      </c>
      <c r="L501" s="317">
        <f t="shared" si="67"/>
        <v>100</v>
      </c>
    </row>
    <row r="502" spans="1:12" ht="15.75">
      <c r="A502" s="336" t="s">
        <v>106</v>
      </c>
      <c r="B502" s="309">
        <v>950</v>
      </c>
      <c r="C502" s="309">
        <v>14</v>
      </c>
      <c r="D502" s="322" t="s">
        <v>151</v>
      </c>
      <c r="E502" s="322" t="s">
        <v>468</v>
      </c>
      <c r="F502" s="309">
        <v>500</v>
      </c>
      <c r="G502" s="323">
        <f>G503</f>
        <v>36918.45</v>
      </c>
      <c r="H502" s="316">
        <f>G502/1000</f>
        <v>36.91845</v>
      </c>
      <c r="I502" s="326">
        <f>J502/1000</f>
        <v>36.91845</v>
      </c>
      <c r="J502" s="317">
        <f t="shared" si="73"/>
        <v>36918.45</v>
      </c>
      <c r="K502" s="317">
        <f t="shared" si="73"/>
        <v>36918.45</v>
      </c>
      <c r="L502" s="317">
        <f t="shared" si="67"/>
        <v>100</v>
      </c>
    </row>
    <row r="503" spans="1:12" ht="15.75" hidden="1">
      <c r="A503" s="136" t="s">
        <v>71</v>
      </c>
      <c r="B503" s="133">
        <v>950</v>
      </c>
      <c r="C503" s="137">
        <v>14</v>
      </c>
      <c r="D503" s="138" t="s">
        <v>151</v>
      </c>
      <c r="E503" s="124" t="s">
        <v>468</v>
      </c>
      <c r="F503" s="137">
        <v>540</v>
      </c>
      <c r="G503" s="152">
        <f>G504</f>
        <v>36918.45</v>
      </c>
      <c r="H503" s="184">
        <f>G503/1000</f>
        <v>36.91845</v>
      </c>
      <c r="I503" s="185">
        <f>J503/1000</f>
        <v>36.91845</v>
      </c>
      <c r="J503" s="152">
        <f t="shared" si="73"/>
        <v>36918.45</v>
      </c>
      <c r="K503" s="152">
        <f t="shared" si="73"/>
        <v>36918.45</v>
      </c>
      <c r="L503" s="186">
        <f>K503/1000</f>
        <v>36.91845</v>
      </c>
    </row>
    <row r="504" spans="1:12" ht="15.75" hidden="1">
      <c r="A504" s="136" t="s">
        <v>63</v>
      </c>
      <c r="B504" s="133">
        <v>950</v>
      </c>
      <c r="C504" s="137">
        <v>14</v>
      </c>
      <c r="D504" s="138" t="s">
        <v>151</v>
      </c>
      <c r="E504" s="124" t="s">
        <v>468</v>
      </c>
      <c r="F504" s="137">
        <v>540</v>
      </c>
      <c r="G504" s="152">
        <f>G505</f>
        <v>36918.45</v>
      </c>
      <c r="H504" s="184">
        <f>G504/1000</f>
        <v>36.91845</v>
      </c>
      <c r="I504" s="185">
        <f>J504/1000</f>
        <v>36.91845</v>
      </c>
      <c r="J504" s="152">
        <f t="shared" si="73"/>
        <v>36918.45</v>
      </c>
      <c r="K504" s="152">
        <f t="shared" si="73"/>
        <v>36918.45</v>
      </c>
      <c r="L504" s="186">
        <f>K504/1000</f>
        <v>36.91845</v>
      </c>
    </row>
    <row r="505" spans="1:12" ht="24.75" hidden="1">
      <c r="A505" s="136" t="s">
        <v>65</v>
      </c>
      <c r="B505" s="133">
        <v>950</v>
      </c>
      <c r="C505" s="137">
        <v>14</v>
      </c>
      <c r="D505" s="138" t="s">
        <v>151</v>
      </c>
      <c r="E505" s="124" t="s">
        <v>468</v>
      </c>
      <c r="F505" s="137">
        <v>540</v>
      </c>
      <c r="G505" s="152">
        <v>36918.45</v>
      </c>
      <c r="H505" s="184">
        <f>G505/1000</f>
        <v>36.91845</v>
      </c>
      <c r="I505" s="185">
        <f>J505/1000</f>
        <v>36.91845</v>
      </c>
      <c r="J505" s="152">
        <v>36918.45</v>
      </c>
      <c r="K505" s="152">
        <v>36918.45</v>
      </c>
      <c r="L505" s="186">
        <f>K505/1000</f>
        <v>36.91845</v>
      </c>
    </row>
    <row r="506" spans="1:11" ht="15.75">
      <c r="A506" s="139"/>
      <c r="B506" s="139"/>
      <c r="C506" s="139"/>
      <c r="D506" s="139"/>
      <c r="E506" s="139"/>
      <c r="F506" s="139"/>
      <c r="G506" s="141"/>
      <c r="H506" s="141"/>
      <c r="I506" s="141"/>
      <c r="J506" s="141"/>
      <c r="K506" s="141"/>
    </row>
    <row r="507" spans="1:11" ht="15.75">
      <c r="A507" s="139" t="s">
        <v>270</v>
      </c>
      <c r="B507" s="139"/>
      <c r="C507" s="139"/>
      <c r="D507" s="139"/>
      <c r="E507" s="139"/>
      <c r="F507" s="139"/>
      <c r="G507" s="141"/>
      <c r="H507" s="141"/>
      <c r="I507" s="141"/>
      <c r="J507" s="141"/>
      <c r="K507" s="141"/>
    </row>
    <row r="508" spans="1:11" ht="15.75">
      <c r="A508" s="139"/>
      <c r="B508" s="139"/>
      <c r="C508" s="139"/>
      <c r="D508" s="139"/>
      <c r="E508" s="139"/>
      <c r="F508" s="139"/>
      <c r="G508" s="141"/>
      <c r="H508" s="141"/>
      <c r="I508" s="141"/>
      <c r="J508" s="141"/>
      <c r="K508" s="141"/>
    </row>
    <row r="509" spans="1:11" ht="15.75">
      <c r="A509" s="139"/>
      <c r="B509" s="139"/>
      <c r="C509" s="139"/>
      <c r="D509" s="139"/>
      <c r="E509" s="139"/>
      <c r="F509" s="139"/>
      <c r="G509" s="141"/>
      <c r="H509" s="141"/>
      <c r="I509" s="141"/>
      <c r="J509" s="141"/>
      <c r="K509" s="141"/>
    </row>
    <row r="510" spans="1:11" ht="15.75">
      <c r="A510" s="139"/>
      <c r="B510" s="139"/>
      <c r="C510" s="139"/>
      <c r="D510" s="139"/>
      <c r="E510" s="139"/>
      <c r="F510" s="139"/>
      <c r="G510" s="141"/>
      <c r="H510" s="141"/>
      <c r="I510" s="141"/>
      <c r="J510" s="141"/>
      <c r="K510" s="141"/>
    </row>
    <row r="511" spans="1:11" ht="15.75">
      <c r="A511" s="139"/>
      <c r="B511" s="139"/>
      <c r="C511" s="139"/>
      <c r="D511" s="139"/>
      <c r="E511" s="139"/>
      <c r="F511" s="139"/>
      <c r="G511" s="141"/>
      <c r="H511" s="141"/>
      <c r="I511" s="141"/>
      <c r="J511" s="141"/>
      <c r="K511" s="141"/>
    </row>
    <row r="512" spans="1:11" ht="15.75">
      <c r="A512" s="139"/>
      <c r="B512" s="139"/>
      <c r="C512" s="139"/>
      <c r="D512" s="139"/>
      <c r="E512" s="139"/>
      <c r="F512" s="139"/>
      <c r="G512" s="141"/>
      <c r="H512" s="141"/>
      <c r="I512" s="141"/>
      <c r="J512" s="141"/>
      <c r="K512" s="141"/>
    </row>
    <row r="513" spans="1:11" ht="15.75">
      <c r="A513" s="139"/>
      <c r="B513" s="139"/>
      <c r="C513" s="139"/>
      <c r="D513" s="139"/>
      <c r="E513" s="139"/>
      <c r="F513" s="139"/>
      <c r="G513" s="141"/>
      <c r="H513" s="141"/>
      <c r="I513" s="141"/>
      <c r="J513" s="141"/>
      <c r="K513" s="141"/>
    </row>
    <row r="514" spans="1:11" ht="15.75">
      <c r="A514" s="139"/>
      <c r="B514" s="139"/>
      <c r="C514" s="139"/>
      <c r="D514" s="139"/>
      <c r="E514" s="139"/>
      <c r="F514" s="139"/>
      <c r="G514" s="141"/>
      <c r="H514" s="141"/>
      <c r="I514" s="141"/>
      <c r="J514" s="141"/>
      <c r="K514" s="141"/>
    </row>
    <row r="515" spans="1:11" ht="15.75">
      <c r="A515" s="139"/>
      <c r="B515" s="139"/>
      <c r="C515" s="139"/>
      <c r="D515" s="139"/>
      <c r="E515" s="139"/>
      <c r="F515" s="139"/>
      <c r="G515" s="141"/>
      <c r="H515" s="141"/>
      <c r="I515" s="141"/>
      <c r="J515" s="141"/>
      <c r="K515" s="141"/>
    </row>
    <row r="516" spans="1:11" ht="15.75">
      <c r="A516" s="139"/>
      <c r="B516" s="139"/>
      <c r="C516" s="139"/>
      <c r="D516" s="139"/>
      <c r="E516" s="139"/>
      <c r="F516" s="139"/>
      <c r="G516" s="141"/>
      <c r="H516" s="141"/>
      <c r="I516" s="141"/>
      <c r="J516" s="141"/>
      <c r="K516" s="141"/>
    </row>
    <row r="517" spans="1:11" ht="15.75">
      <c r="A517" s="139"/>
      <c r="B517" s="139"/>
      <c r="C517" s="139"/>
      <c r="D517" s="139"/>
      <c r="E517" s="139"/>
      <c r="F517" s="139"/>
      <c r="G517" s="141"/>
      <c r="H517" s="141"/>
      <c r="I517" s="141"/>
      <c r="J517" s="141"/>
      <c r="K517" s="141"/>
    </row>
    <row r="518" spans="1:11" ht="15.75">
      <c r="A518" s="139"/>
      <c r="B518" s="139"/>
      <c r="C518" s="139"/>
      <c r="D518" s="139"/>
      <c r="E518" s="139"/>
      <c r="F518" s="139"/>
      <c r="G518" s="141"/>
      <c r="H518" s="141"/>
      <c r="I518" s="141"/>
      <c r="J518" s="141"/>
      <c r="K518" s="141"/>
    </row>
    <row r="519" spans="1:11" ht="15.75">
      <c r="A519" s="139"/>
      <c r="B519" s="139"/>
      <c r="C519" s="139"/>
      <c r="D519" s="139"/>
      <c r="E519" s="139"/>
      <c r="F519" s="139"/>
      <c r="G519" s="141"/>
      <c r="H519" s="141"/>
      <c r="I519" s="141"/>
      <c r="J519" s="141"/>
      <c r="K519" s="141"/>
    </row>
    <row r="520" spans="1:11" ht="15.75">
      <c r="A520" s="139"/>
      <c r="B520" s="139"/>
      <c r="C520" s="139"/>
      <c r="D520" s="139"/>
      <c r="E520" s="139"/>
      <c r="F520" s="139"/>
      <c r="G520" s="141"/>
      <c r="H520" s="141"/>
      <c r="I520" s="141"/>
      <c r="J520" s="141"/>
      <c r="K520" s="141"/>
    </row>
    <row r="521" spans="1:11" ht="15.75">
      <c r="A521" s="139"/>
      <c r="B521" s="139"/>
      <c r="C521" s="139"/>
      <c r="D521" s="139"/>
      <c r="E521" s="139"/>
      <c r="F521" s="139"/>
      <c r="G521" s="141"/>
      <c r="H521" s="141"/>
      <c r="I521" s="141"/>
      <c r="J521" s="141"/>
      <c r="K521" s="141"/>
    </row>
    <row r="522" spans="1:11" ht="15.75">
      <c r="A522" s="139"/>
      <c r="B522" s="139"/>
      <c r="C522" s="139"/>
      <c r="D522" s="139"/>
      <c r="E522" s="139"/>
      <c r="F522" s="139"/>
      <c r="G522" s="141"/>
      <c r="H522" s="141"/>
      <c r="I522" s="141"/>
      <c r="J522" s="141"/>
      <c r="K522" s="141"/>
    </row>
    <row r="523" spans="1:11" ht="15.75">
      <c r="A523" s="139"/>
      <c r="B523" s="139"/>
      <c r="C523" s="139"/>
      <c r="D523" s="139"/>
      <c r="E523" s="139"/>
      <c r="F523" s="139"/>
      <c r="G523" s="141"/>
      <c r="H523" s="141"/>
      <c r="I523" s="141"/>
      <c r="J523" s="141"/>
      <c r="K523" s="141"/>
    </row>
    <row r="524" spans="1:11" ht="15.75">
      <c r="A524" s="139"/>
      <c r="B524" s="139"/>
      <c r="C524" s="139"/>
      <c r="D524" s="139"/>
      <c r="E524" s="139"/>
      <c r="F524" s="139"/>
      <c r="G524" s="141"/>
      <c r="H524" s="141"/>
      <c r="I524" s="141"/>
      <c r="J524" s="141"/>
      <c r="K524" s="141"/>
    </row>
    <row r="525" spans="1:11" ht="15.75">
      <c r="A525" s="139"/>
      <c r="B525" s="139"/>
      <c r="C525" s="139"/>
      <c r="D525" s="139"/>
      <c r="E525" s="139"/>
      <c r="F525" s="139"/>
      <c r="G525" s="141"/>
      <c r="H525" s="141"/>
      <c r="I525" s="141"/>
      <c r="J525" s="141"/>
      <c r="K525" s="141"/>
    </row>
    <row r="526" spans="1:11" ht="15.75">
      <c r="A526" s="139"/>
      <c r="B526" s="139"/>
      <c r="C526" s="139"/>
      <c r="D526" s="139"/>
      <c r="E526" s="139"/>
      <c r="F526" s="139"/>
      <c r="G526" s="141"/>
      <c r="H526" s="141"/>
      <c r="I526" s="141"/>
      <c r="J526" s="141"/>
      <c r="K526" s="141"/>
    </row>
    <row r="527" spans="1:11" ht="15.75">
      <c r="A527" s="139"/>
      <c r="B527" s="139"/>
      <c r="C527" s="139"/>
      <c r="D527" s="139"/>
      <c r="E527" s="139"/>
      <c r="F527" s="139"/>
      <c r="G527" s="141"/>
      <c r="H527" s="141"/>
      <c r="I527" s="141"/>
      <c r="J527" s="141"/>
      <c r="K527" s="141"/>
    </row>
    <row r="528" spans="1:11" ht="15.75">
      <c r="A528" s="139"/>
      <c r="B528" s="139"/>
      <c r="C528" s="139"/>
      <c r="D528" s="139"/>
      <c r="E528" s="139"/>
      <c r="F528" s="139"/>
      <c r="G528" s="141"/>
      <c r="H528" s="141"/>
      <c r="I528" s="141"/>
      <c r="J528" s="141"/>
      <c r="K528" s="141"/>
    </row>
    <row r="529" spans="1:11" ht="15.75">
      <c r="A529" s="139"/>
      <c r="B529" s="139"/>
      <c r="C529" s="139"/>
      <c r="D529" s="139"/>
      <c r="E529" s="139"/>
      <c r="F529" s="139"/>
      <c r="G529" s="141"/>
      <c r="H529" s="141"/>
      <c r="I529" s="141"/>
      <c r="J529" s="141"/>
      <c r="K529" s="141"/>
    </row>
    <row r="530" spans="1:11" ht="15.75">
      <c r="A530" s="139"/>
      <c r="B530" s="139"/>
      <c r="C530" s="139"/>
      <c r="D530" s="139"/>
      <c r="E530" s="139"/>
      <c r="F530" s="139"/>
      <c r="G530" s="141"/>
      <c r="H530" s="141"/>
      <c r="I530" s="141"/>
      <c r="J530" s="141"/>
      <c r="K530" s="141"/>
    </row>
    <row r="531" spans="1:11" ht="15.75">
      <c r="A531" s="139"/>
      <c r="B531" s="139"/>
      <c r="C531" s="139"/>
      <c r="D531" s="139"/>
      <c r="E531" s="139"/>
      <c r="F531" s="139"/>
      <c r="G531" s="141"/>
      <c r="H531" s="141"/>
      <c r="I531" s="141"/>
      <c r="J531" s="141"/>
      <c r="K531" s="141"/>
    </row>
    <row r="532" spans="1:11" ht="15.75">
      <c r="A532" s="139"/>
      <c r="B532" s="139"/>
      <c r="C532" s="139"/>
      <c r="D532" s="139"/>
      <c r="E532" s="139"/>
      <c r="F532" s="139"/>
      <c r="G532" s="141"/>
      <c r="H532" s="141"/>
      <c r="I532" s="141"/>
      <c r="J532" s="141"/>
      <c r="K532" s="141"/>
    </row>
    <row r="533" spans="1:11" ht="15.75">
      <c r="A533" s="139"/>
      <c r="B533" s="139"/>
      <c r="C533" s="139"/>
      <c r="D533" s="139"/>
      <c r="E533" s="139"/>
      <c r="F533" s="139"/>
      <c r="G533" s="141"/>
      <c r="H533" s="141"/>
      <c r="I533" s="141"/>
      <c r="J533" s="141"/>
      <c r="K533" s="141"/>
    </row>
    <row r="534" spans="1:11" ht="15.75">
      <c r="A534" s="139"/>
      <c r="B534" s="139"/>
      <c r="C534" s="139"/>
      <c r="D534" s="139"/>
      <c r="E534" s="139"/>
      <c r="F534" s="139"/>
      <c r="G534" s="141"/>
      <c r="H534" s="141"/>
      <c r="I534" s="141"/>
      <c r="J534" s="141"/>
      <c r="K534" s="141"/>
    </row>
    <row r="535" spans="1:11" ht="15.75">
      <c r="A535" s="139"/>
      <c r="B535" s="139"/>
      <c r="C535" s="139"/>
      <c r="D535" s="139"/>
      <c r="E535" s="139"/>
      <c r="F535" s="139"/>
      <c r="G535" s="141"/>
      <c r="H535" s="141"/>
      <c r="I535" s="141"/>
      <c r="J535" s="141"/>
      <c r="K535" s="141"/>
    </row>
    <row r="536" spans="1:11" ht="15.75">
      <c r="A536" s="139"/>
      <c r="B536" s="139"/>
      <c r="C536" s="139"/>
      <c r="D536" s="139"/>
      <c r="E536" s="139"/>
      <c r="F536" s="139"/>
      <c r="G536" s="141"/>
      <c r="H536" s="141"/>
      <c r="I536" s="141"/>
      <c r="J536" s="141"/>
      <c r="K536" s="141"/>
    </row>
    <row r="537" spans="1:11" ht="15.75">
      <c r="A537" s="139"/>
      <c r="B537" s="139"/>
      <c r="C537" s="139"/>
      <c r="D537" s="139"/>
      <c r="E537" s="139"/>
      <c r="F537" s="139"/>
      <c r="G537" s="141"/>
      <c r="H537" s="141"/>
      <c r="I537" s="141"/>
      <c r="J537" s="141"/>
      <c r="K537" s="141"/>
    </row>
    <row r="538" spans="1:11" ht="15.75">
      <c r="A538" s="139"/>
      <c r="B538" s="139"/>
      <c r="C538" s="139"/>
      <c r="D538" s="139"/>
      <c r="E538" s="139"/>
      <c r="F538" s="139"/>
      <c r="G538" s="141"/>
      <c r="H538" s="141"/>
      <c r="I538" s="141"/>
      <c r="J538" s="141"/>
      <c r="K538" s="141"/>
    </row>
    <row r="539" spans="1:11" ht="15.75">
      <c r="A539" s="139"/>
      <c r="B539" s="139"/>
      <c r="C539" s="139"/>
      <c r="D539" s="139"/>
      <c r="E539" s="139"/>
      <c r="F539" s="139"/>
      <c r="G539" s="141"/>
      <c r="H539" s="141"/>
      <c r="I539" s="141"/>
      <c r="J539" s="141"/>
      <c r="K539" s="141"/>
    </row>
    <row r="540" spans="1:11" ht="15.75">
      <c r="A540" s="139"/>
      <c r="B540" s="139"/>
      <c r="C540" s="139"/>
      <c r="D540" s="139"/>
      <c r="E540" s="139"/>
      <c r="F540" s="139"/>
      <c r="G540" s="141"/>
      <c r="H540" s="141"/>
      <c r="I540" s="141"/>
      <c r="J540" s="141"/>
      <c r="K540" s="141"/>
    </row>
    <row r="541" spans="1:11" ht="15.75">
      <c r="A541" s="139"/>
      <c r="B541" s="139"/>
      <c r="C541" s="139"/>
      <c r="D541" s="139"/>
      <c r="E541" s="139"/>
      <c r="F541" s="139"/>
      <c r="G541" s="141"/>
      <c r="H541" s="141"/>
      <c r="I541" s="141"/>
      <c r="J541" s="141"/>
      <c r="K541" s="141"/>
    </row>
    <row r="542" spans="1:11" ht="15.75">
      <c r="A542" s="139"/>
      <c r="B542" s="139"/>
      <c r="C542" s="139"/>
      <c r="D542" s="139"/>
      <c r="E542" s="139"/>
      <c r="F542" s="139"/>
      <c r="G542" s="141"/>
      <c r="H542" s="141"/>
      <c r="I542" s="141"/>
      <c r="J542" s="141"/>
      <c r="K542" s="141"/>
    </row>
    <row r="543" spans="1:11" ht="15.75">
      <c r="A543" s="139"/>
      <c r="B543" s="139"/>
      <c r="C543" s="139"/>
      <c r="D543" s="139"/>
      <c r="E543" s="139"/>
      <c r="F543" s="139"/>
      <c r="G543" s="141"/>
      <c r="H543" s="141"/>
      <c r="I543" s="141"/>
      <c r="J543" s="141"/>
      <c r="K543" s="141"/>
    </row>
    <row r="544" spans="1:11" ht="15.75">
      <c r="A544" s="139"/>
      <c r="B544" s="139"/>
      <c r="C544" s="139"/>
      <c r="D544" s="139"/>
      <c r="E544" s="139"/>
      <c r="F544" s="139"/>
      <c r="G544" s="141"/>
      <c r="H544" s="141"/>
      <c r="I544" s="141"/>
      <c r="J544" s="141"/>
      <c r="K544" s="141"/>
    </row>
    <row r="545" spans="1:11" ht="15.75">
      <c r="A545" s="139"/>
      <c r="B545" s="139"/>
      <c r="C545" s="139"/>
      <c r="D545" s="139"/>
      <c r="E545" s="139"/>
      <c r="F545" s="139"/>
      <c r="G545" s="141"/>
      <c r="H545" s="141"/>
      <c r="I545" s="141"/>
      <c r="J545" s="141"/>
      <c r="K545" s="141"/>
    </row>
    <row r="546" spans="1:11" ht="15.75">
      <c r="A546" s="139"/>
      <c r="B546" s="139"/>
      <c r="C546" s="139"/>
      <c r="D546" s="139"/>
      <c r="E546" s="139"/>
      <c r="F546" s="139"/>
      <c r="G546" s="141"/>
      <c r="H546" s="141"/>
      <c r="I546" s="141"/>
      <c r="J546" s="141"/>
      <c r="K546" s="141"/>
    </row>
    <row r="547" spans="1:11" ht="15.75">
      <c r="A547" s="139"/>
      <c r="B547" s="139"/>
      <c r="C547" s="139"/>
      <c r="D547" s="139"/>
      <c r="E547" s="139"/>
      <c r="F547" s="139"/>
      <c r="G547" s="141"/>
      <c r="H547" s="141"/>
      <c r="I547" s="141"/>
      <c r="J547" s="141"/>
      <c r="K547" s="141"/>
    </row>
    <row r="548" spans="1:11" ht="15.75">
      <c r="A548" s="139"/>
      <c r="B548" s="139"/>
      <c r="C548" s="139"/>
      <c r="D548" s="139"/>
      <c r="E548" s="139"/>
      <c r="F548" s="139"/>
      <c r="G548" s="141"/>
      <c r="H548" s="141"/>
      <c r="I548" s="141"/>
      <c r="J548" s="141"/>
      <c r="K548" s="141"/>
    </row>
    <row r="549" spans="1:11" ht="15.75">
      <c r="A549" s="139"/>
      <c r="B549" s="139"/>
      <c r="C549" s="139"/>
      <c r="D549" s="139"/>
      <c r="E549" s="139"/>
      <c r="F549" s="139"/>
      <c r="G549" s="141"/>
      <c r="H549" s="141"/>
      <c r="I549" s="141"/>
      <c r="J549" s="141"/>
      <c r="K549" s="141"/>
    </row>
    <row r="550" spans="1:11" ht="15.75">
      <c r="A550" s="139"/>
      <c r="B550" s="139"/>
      <c r="C550" s="139"/>
      <c r="D550" s="139"/>
      <c r="E550" s="139"/>
      <c r="F550" s="139"/>
      <c r="G550" s="141"/>
      <c r="H550" s="141"/>
      <c r="I550" s="141"/>
      <c r="J550" s="141"/>
      <c r="K550" s="141"/>
    </row>
    <row r="551" spans="1:11" ht="15.75">
      <c r="A551" s="139"/>
      <c r="B551" s="139"/>
      <c r="C551" s="139"/>
      <c r="D551" s="139"/>
      <c r="E551" s="139"/>
      <c r="F551" s="139"/>
      <c r="G551" s="141"/>
      <c r="H551" s="141"/>
      <c r="I551" s="141"/>
      <c r="J551" s="141"/>
      <c r="K551" s="141"/>
    </row>
    <row r="552" spans="1:11" ht="15.75">
      <c r="A552" s="139"/>
      <c r="B552" s="139"/>
      <c r="C552" s="139"/>
      <c r="D552" s="139"/>
      <c r="E552" s="139"/>
      <c r="F552" s="139"/>
      <c r="G552" s="141"/>
      <c r="H552" s="141"/>
      <c r="I552" s="141"/>
      <c r="J552" s="141"/>
      <c r="K552" s="141"/>
    </row>
  </sheetData>
  <sheetProtection/>
  <mergeCells count="10">
    <mergeCell ref="N344:AA344"/>
    <mergeCell ref="N346:AA346"/>
    <mergeCell ref="E2:L2"/>
    <mergeCell ref="B3:L3"/>
    <mergeCell ref="B4:L4"/>
    <mergeCell ref="C5:L5"/>
    <mergeCell ref="A7:L9"/>
    <mergeCell ref="A13:A14"/>
    <mergeCell ref="B13:F13"/>
    <mergeCell ref="G13:L13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portrait" paperSize="9" scale="64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Y550"/>
  <sheetViews>
    <sheetView view="pageBreakPreview" zoomScaleNormal="90" zoomScaleSheetLayoutView="100" zoomScalePageLayoutView="86" workbookViewId="0" topLeftCell="A190">
      <selection activeCell="F115" sqref="F115"/>
    </sheetView>
  </sheetViews>
  <sheetFormatPr defaultColWidth="9.00390625" defaultRowHeight="12.75"/>
  <cols>
    <col min="1" max="1" width="54.00390625" style="112" customWidth="1"/>
    <col min="2" max="2" width="6.25390625" style="112" hidden="1" customWidth="1"/>
    <col min="3" max="3" width="13.00390625" style="112" customWidth="1"/>
    <col min="4" max="4" width="14.125" style="112" customWidth="1"/>
    <col min="5" max="5" width="11.125" style="142" hidden="1" customWidth="1"/>
    <col min="6" max="6" width="13.125" style="142" customWidth="1"/>
    <col min="7" max="7" width="11.125" style="142" customWidth="1"/>
    <col min="8" max="8" width="13.00390625" style="142" hidden="1" customWidth="1"/>
    <col min="9" max="9" width="11.125" style="142" hidden="1" customWidth="1"/>
    <col min="10" max="10" width="16.125" style="112" customWidth="1"/>
    <col min="11" max="11" width="9.125" style="112" customWidth="1"/>
    <col min="12" max="12" width="16.625" style="112" customWidth="1"/>
    <col min="13" max="16384" width="9.125" style="112" customWidth="1"/>
  </cols>
  <sheetData>
    <row r="1" spans="2:10" ht="15.75">
      <c r="B1" s="210"/>
      <c r="C1" s="210"/>
      <c r="D1" s="268" t="s">
        <v>503</v>
      </c>
      <c r="E1" s="268"/>
      <c r="F1" s="268"/>
      <c r="G1" s="268"/>
      <c r="H1" s="268"/>
      <c r="I1" s="268"/>
      <c r="J1" s="268"/>
    </row>
    <row r="2" spans="2:11" ht="15.75">
      <c r="B2" s="215"/>
      <c r="C2" s="215"/>
      <c r="D2" s="268" t="s">
        <v>490</v>
      </c>
      <c r="E2" s="268"/>
      <c r="F2" s="268"/>
      <c r="G2" s="268"/>
      <c r="H2" s="268"/>
      <c r="I2" s="268"/>
      <c r="J2" s="268"/>
      <c r="K2" s="107"/>
    </row>
    <row r="3" spans="1:11" ht="18" customHeight="1">
      <c r="A3" s="242"/>
      <c r="B3" s="242"/>
      <c r="C3" s="242"/>
      <c r="D3" s="268" t="s">
        <v>491</v>
      </c>
      <c r="E3" s="268"/>
      <c r="F3" s="268"/>
      <c r="G3" s="268"/>
      <c r="H3" s="268"/>
      <c r="I3" s="268"/>
      <c r="J3" s="268"/>
      <c r="K3" s="107"/>
    </row>
    <row r="4" spans="1:10" ht="15.75">
      <c r="A4" s="242"/>
      <c r="B4" s="242"/>
      <c r="C4" s="242"/>
      <c r="D4" s="242"/>
      <c r="E4" s="242"/>
      <c r="F4" s="268" t="s">
        <v>492</v>
      </c>
      <c r="G4" s="268"/>
      <c r="H4" s="268"/>
      <c r="I4" s="268"/>
      <c r="J4" s="268"/>
    </row>
    <row r="5" spans="1:11" s="113" customFormat="1" ht="18.75" customHeight="1">
      <c r="A5" s="274" t="s">
        <v>501</v>
      </c>
      <c r="B5" s="274"/>
      <c r="C5" s="274"/>
      <c r="D5" s="274"/>
      <c r="E5" s="274"/>
      <c r="F5" s="274"/>
      <c r="G5" s="274"/>
      <c r="H5" s="274"/>
      <c r="I5" s="274"/>
      <c r="J5" s="274"/>
      <c r="K5" s="214"/>
    </row>
    <row r="6" spans="1:11" s="113" customFormat="1" ht="15.7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112"/>
    </row>
    <row r="7" spans="1:11" s="113" customFormat="1" ht="32.2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112"/>
    </row>
    <row r="8" spans="1:11" s="113" customFormat="1" ht="18" customHeight="1">
      <c r="A8" s="209"/>
      <c r="B8" s="209"/>
      <c r="C8" s="209"/>
      <c r="D8" s="209"/>
      <c r="E8" s="209"/>
      <c r="F8" s="209"/>
      <c r="G8" s="209"/>
      <c r="H8" s="209"/>
      <c r="I8" s="209"/>
      <c r="J8" s="112"/>
      <c r="K8" s="112"/>
    </row>
    <row r="9" spans="1:10" s="113" customFormat="1" ht="14.25" customHeight="1">
      <c r="A9" s="114"/>
      <c r="B9" s="115"/>
      <c r="C9" s="115"/>
      <c r="D9" s="115"/>
      <c r="E9" s="116"/>
      <c r="F9" s="116"/>
      <c r="G9" s="116"/>
      <c r="H9" s="116"/>
      <c r="I9" s="116"/>
      <c r="J9" s="113" t="s">
        <v>23</v>
      </c>
    </row>
    <row r="10" spans="1:9" s="113" customFormat="1" ht="15.75" hidden="1">
      <c r="A10" s="114"/>
      <c r="B10" s="115"/>
      <c r="C10" s="115"/>
      <c r="D10" s="115"/>
      <c r="E10" s="116"/>
      <c r="F10" s="116"/>
      <c r="G10" s="116"/>
      <c r="H10" s="116"/>
      <c r="I10" s="116"/>
    </row>
    <row r="11" spans="1:10" s="113" customFormat="1" ht="39" customHeight="1">
      <c r="A11" s="272" t="s">
        <v>139</v>
      </c>
      <c r="B11" s="273" t="s">
        <v>502</v>
      </c>
      <c r="C11" s="273"/>
      <c r="D11" s="273"/>
      <c r="E11" s="272" t="s">
        <v>328</v>
      </c>
      <c r="F11" s="272"/>
      <c r="G11" s="272"/>
      <c r="H11" s="272"/>
      <c r="I11" s="272"/>
      <c r="J11" s="272"/>
    </row>
    <row r="12" spans="1:12" s="113" customFormat="1" ht="60.75" customHeight="1">
      <c r="A12" s="272"/>
      <c r="B12" s="105" t="s">
        <v>121</v>
      </c>
      <c r="C12" s="105" t="s">
        <v>228</v>
      </c>
      <c r="D12" s="105" t="s">
        <v>229</v>
      </c>
      <c r="E12" s="104">
        <v>2022</v>
      </c>
      <c r="F12" s="104" t="s">
        <v>493</v>
      </c>
      <c r="G12" s="104" t="s">
        <v>487</v>
      </c>
      <c r="H12" s="104" t="s">
        <v>487</v>
      </c>
      <c r="I12" s="104">
        <v>2024</v>
      </c>
      <c r="J12" s="308" t="s">
        <v>488</v>
      </c>
      <c r="L12" s="117"/>
    </row>
    <row r="13" spans="1:10" s="113" customFormat="1" ht="15.75">
      <c r="A13" s="241">
        <v>1</v>
      </c>
      <c r="B13" s="241">
        <v>2</v>
      </c>
      <c r="C13" s="241">
        <v>2</v>
      </c>
      <c r="D13" s="241">
        <v>3</v>
      </c>
      <c r="E13" s="241">
        <v>7</v>
      </c>
      <c r="F13" s="241">
        <v>4</v>
      </c>
      <c r="G13" s="241">
        <v>5</v>
      </c>
      <c r="H13" s="241">
        <v>9</v>
      </c>
      <c r="I13" s="241">
        <v>10</v>
      </c>
      <c r="J13" s="134">
        <v>6</v>
      </c>
    </row>
    <row r="14" spans="1:10" ht="15.75">
      <c r="A14" s="118" t="s">
        <v>230</v>
      </c>
      <c r="B14" s="119">
        <v>950</v>
      </c>
      <c r="C14" s="120"/>
      <c r="D14" s="120"/>
      <c r="E14" s="178">
        <f>E15+E115+E144+E190+E234+E339+E368+E449+E462+E475+E485</f>
        <v>15885832.4</v>
      </c>
      <c r="F14" s="194">
        <f aca="true" t="shared" si="0" ref="F14:F25">E14/1000</f>
        <v>15885.832400000001</v>
      </c>
      <c r="G14" s="194">
        <f aca="true" t="shared" si="1" ref="G14:G33">H14/1000</f>
        <v>11238.7012</v>
      </c>
      <c r="H14" s="194">
        <f>H15+H115+H144+H190+H234+H339+H368+H449+H462+H475+H485</f>
        <v>11238701.2</v>
      </c>
      <c r="I14" s="194">
        <f>I15+I115+I144+I190+I234+I339+I368+I449+I462+I475+I485</f>
        <v>10967650.000000002</v>
      </c>
      <c r="J14" s="205">
        <f>G14/F14*100</f>
        <v>70.74669376469059</v>
      </c>
    </row>
    <row r="15" spans="1:10" ht="15.75">
      <c r="A15" s="121" t="s">
        <v>231</v>
      </c>
      <c r="B15" s="122" t="s">
        <v>178</v>
      </c>
      <c r="C15" s="122" t="s">
        <v>140</v>
      </c>
      <c r="D15" s="122"/>
      <c r="E15" s="151">
        <f>E16+E31+E83+E92</f>
        <v>5687707.46</v>
      </c>
      <c r="F15" s="194">
        <f t="shared" si="0"/>
        <v>5687.70746</v>
      </c>
      <c r="G15" s="194">
        <f t="shared" si="1"/>
        <v>3990.90477</v>
      </c>
      <c r="H15" s="205">
        <f>H16+H31+H83+H92</f>
        <v>3990904.77</v>
      </c>
      <c r="I15" s="205">
        <f>I16+I31+I83+I92</f>
        <v>4016537</v>
      </c>
      <c r="J15" s="205">
        <f aca="true" t="shared" si="2" ref="J15:J78">G15/F15*100</f>
        <v>70.16719474527969</v>
      </c>
    </row>
    <row r="16" spans="1:10" ht="24.75">
      <c r="A16" s="121" t="s">
        <v>70</v>
      </c>
      <c r="B16" s="122" t="s">
        <v>178</v>
      </c>
      <c r="C16" s="122" t="s">
        <v>140</v>
      </c>
      <c r="D16" s="122" t="s">
        <v>141</v>
      </c>
      <c r="E16" s="151">
        <f>E17</f>
        <v>933408</v>
      </c>
      <c r="F16" s="194">
        <f t="shared" si="0"/>
        <v>933.408</v>
      </c>
      <c r="G16" s="194">
        <f t="shared" si="1"/>
        <v>686.08536</v>
      </c>
      <c r="H16" s="205">
        <f aca="true" t="shared" si="3" ref="H16:I21">H17</f>
        <v>686085.36</v>
      </c>
      <c r="I16" s="205">
        <f t="shared" si="3"/>
        <v>800481</v>
      </c>
      <c r="J16" s="205">
        <f t="shared" si="2"/>
        <v>73.50326545304947</v>
      </c>
    </row>
    <row r="17" spans="1:10" ht="16.5" customHeight="1" hidden="1">
      <c r="A17" s="123" t="s">
        <v>411</v>
      </c>
      <c r="B17" s="124" t="s">
        <v>178</v>
      </c>
      <c r="C17" s="124" t="s">
        <v>140</v>
      </c>
      <c r="D17" s="124" t="s">
        <v>141</v>
      </c>
      <c r="E17" s="152">
        <f>E18</f>
        <v>933408</v>
      </c>
      <c r="F17" s="195">
        <f t="shared" si="0"/>
        <v>933.408</v>
      </c>
      <c r="G17" s="195">
        <f t="shared" si="1"/>
        <v>686.08536</v>
      </c>
      <c r="H17" s="206">
        <f t="shared" si="3"/>
        <v>686085.36</v>
      </c>
      <c r="I17" s="206">
        <f t="shared" si="3"/>
        <v>800481</v>
      </c>
      <c r="J17" s="206">
        <f t="shared" si="2"/>
        <v>73.50326545304947</v>
      </c>
    </row>
    <row r="18" spans="1:10" ht="24" customHeight="1" hidden="1">
      <c r="A18" s="123" t="s">
        <v>412</v>
      </c>
      <c r="B18" s="124" t="s">
        <v>178</v>
      </c>
      <c r="C18" s="124" t="s">
        <v>140</v>
      </c>
      <c r="D18" s="124" t="s">
        <v>141</v>
      </c>
      <c r="E18" s="152">
        <f>E20</f>
        <v>933408</v>
      </c>
      <c r="F18" s="195">
        <f t="shared" si="0"/>
        <v>933.408</v>
      </c>
      <c r="G18" s="195">
        <f t="shared" si="1"/>
        <v>686.08536</v>
      </c>
      <c r="H18" s="206">
        <f>H20</f>
        <v>686085.36</v>
      </c>
      <c r="I18" s="206">
        <f>I20</f>
        <v>800481</v>
      </c>
      <c r="J18" s="206">
        <f t="shared" si="2"/>
        <v>73.50326545304947</v>
      </c>
    </row>
    <row r="19" spans="1:10" ht="16.5" customHeight="1" hidden="1">
      <c r="A19" s="216" t="s">
        <v>414</v>
      </c>
      <c r="B19" s="124" t="s">
        <v>178</v>
      </c>
      <c r="C19" s="124" t="s">
        <v>140</v>
      </c>
      <c r="D19" s="124" t="s">
        <v>141</v>
      </c>
      <c r="E19" s="152">
        <f>E20</f>
        <v>933408</v>
      </c>
      <c r="F19" s="195">
        <f t="shared" si="0"/>
        <v>933.408</v>
      </c>
      <c r="G19" s="195">
        <f t="shared" si="1"/>
        <v>686.08536</v>
      </c>
      <c r="H19" s="206">
        <f>H20</f>
        <v>686085.36</v>
      </c>
      <c r="I19" s="206">
        <f>I20</f>
        <v>800481</v>
      </c>
      <c r="J19" s="206">
        <f t="shared" si="2"/>
        <v>73.50326545304947</v>
      </c>
    </row>
    <row r="20" spans="1:10" ht="13.5" customHeight="1" hidden="1">
      <c r="A20" s="217" t="s">
        <v>416</v>
      </c>
      <c r="B20" s="124" t="s">
        <v>178</v>
      </c>
      <c r="C20" s="124" t="s">
        <v>140</v>
      </c>
      <c r="D20" s="124" t="s">
        <v>141</v>
      </c>
      <c r="E20" s="152">
        <f>E21</f>
        <v>933408</v>
      </c>
      <c r="F20" s="195">
        <f t="shared" si="0"/>
        <v>933.408</v>
      </c>
      <c r="G20" s="195">
        <f t="shared" si="1"/>
        <v>686.08536</v>
      </c>
      <c r="H20" s="206">
        <f t="shared" si="3"/>
        <v>686085.36</v>
      </c>
      <c r="I20" s="206">
        <f t="shared" si="3"/>
        <v>800481</v>
      </c>
      <c r="J20" s="206">
        <f t="shared" si="2"/>
        <v>73.50326545304947</v>
      </c>
    </row>
    <row r="21" spans="1:10" ht="48.75" hidden="1">
      <c r="A21" s="123" t="s">
        <v>133</v>
      </c>
      <c r="B21" s="124" t="s">
        <v>178</v>
      </c>
      <c r="C21" s="124" t="s">
        <v>140</v>
      </c>
      <c r="D21" s="124" t="s">
        <v>141</v>
      </c>
      <c r="E21" s="152">
        <f>E22</f>
        <v>933408</v>
      </c>
      <c r="F21" s="195">
        <f t="shared" si="0"/>
        <v>933.408</v>
      </c>
      <c r="G21" s="195">
        <f t="shared" si="1"/>
        <v>686.08536</v>
      </c>
      <c r="H21" s="206">
        <v>686085.36</v>
      </c>
      <c r="I21" s="206">
        <f t="shared" si="3"/>
        <v>800481</v>
      </c>
      <c r="J21" s="206">
        <f t="shared" si="2"/>
        <v>73.50326545304947</v>
      </c>
    </row>
    <row r="22" spans="1:10" ht="24.75" hidden="1">
      <c r="A22" s="123" t="s">
        <v>271</v>
      </c>
      <c r="B22" s="124" t="s">
        <v>178</v>
      </c>
      <c r="C22" s="124" t="s">
        <v>140</v>
      </c>
      <c r="D22" s="124" t="s">
        <v>141</v>
      </c>
      <c r="E22" s="152">
        <f>E23+E26+E28</f>
        <v>933408</v>
      </c>
      <c r="F22" s="195">
        <f t="shared" si="0"/>
        <v>933.408</v>
      </c>
      <c r="G22" s="194">
        <f t="shared" si="1"/>
        <v>800.561</v>
      </c>
      <c r="H22" s="206">
        <f>H23+H26+H28</f>
        <v>800561</v>
      </c>
      <c r="I22" s="206">
        <f>I23+I26+I28</f>
        <v>800481</v>
      </c>
      <c r="J22" s="206">
        <f t="shared" si="2"/>
        <v>85.76753145462649</v>
      </c>
    </row>
    <row r="23" spans="1:10" ht="15.75" hidden="1">
      <c r="A23" s="123" t="s">
        <v>232</v>
      </c>
      <c r="B23" s="124" t="s">
        <v>178</v>
      </c>
      <c r="C23" s="124" t="s">
        <v>140</v>
      </c>
      <c r="D23" s="124" t="s">
        <v>141</v>
      </c>
      <c r="E23" s="152">
        <f>E24</f>
        <v>693708</v>
      </c>
      <c r="F23" s="194">
        <f t="shared" si="0"/>
        <v>693.708</v>
      </c>
      <c r="G23" s="194">
        <f t="shared" si="1"/>
        <v>568.48</v>
      </c>
      <c r="H23" s="206">
        <f>H24</f>
        <v>568480</v>
      </c>
      <c r="I23" s="206">
        <f>I24</f>
        <v>568400</v>
      </c>
      <c r="J23" s="206">
        <f t="shared" si="2"/>
        <v>81.94802424074683</v>
      </c>
    </row>
    <row r="24" spans="1:10" ht="15.75" hidden="1">
      <c r="A24" s="123" t="s">
        <v>143</v>
      </c>
      <c r="B24" s="124" t="s">
        <v>178</v>
      </c>
      <c r="C24" s="124" t="s">
        <v>140</v>
      </c>
      <c r="D24" s="124" t="s">
        <v>141</v>
      </c>
      <c r="E24" s="152">
        <f>E25</f>
        <v>693708</v>
      </c>
      <c r="F24" s="194">
        <f t="shared" si="0"/>
        <v>693.708</v>
      </c>
      <c r="G24" s="194">
        <f t="shared" si="1"/>
        <v>568.48</v>
      </c>
      <c r="H24" s="206">
        <f>H25</f>
        <v>568480</v>
      </c>
      <c r="I24" s="206">
        <f>I25</f>
        <v>568400</v>
      </c>
      <c r="J24" s="206">
        <f t="shared" si="2"/>
        <v>81.94802424074683</v>
      </c>
    </row>
    <row r="25" spans="1:10" ht="15.75" hidden="1">
      <c r="A25" s="123" t="s">
        <v>145</v>
      </c>
      <c r="B25" s="124" t="s">
        <v>178</v>
      </c>
      <c r="C25" s="124" t="s">
        <v>140</v>
      </c>
      <c r="D25" s="124" t="s">
        <v>141</v>
      </c>
      <c r="E25" s="152">
        <v>693708</v>
      </c>
      <c r="F25" s="194">
        <f t="shared" si="0"/>
        <v>693.708</v>
      </c>
      <c r="G25" s="194">
        <f t="shared" si="1"/>
        <v>568.48</v>
      </c>
      <c r="H25" s="206">
        <v>568480</v>
      </c>
      <c r="I25" s="206">
        <v>568400</v>
      </c>
      <c r="J25" s="206">
        <f t="shared" si="2"/>
        <v>81.94802424074683</v>
      </c>
    </row>
    <row r="26" spans="1:10" ht="24.75" hidden="1">
      <c r="A26" s="123" t="s">
        <v>266</v>
      </c>
      <c r="B26" s="124" t="s">
        <v>178</v>
      </c>
      <c r="C26" s="124" t="s">
        <v>140</v>
      </c>
      <c r="D26" s="124" t="s">
        <v>141</v>
      </c>
      <c r="E26" s="152">
        <f>E27</f>
        <v>0</v>
      </c>
      <c r="F26" s="194"/>
      <c r="G26" s="194">
        <f t="shared" si="1"/>
        <v>0</v>
      </c>
      <c r="H26" s="206">
        <v>0</v>
      </c>
      <c r="I26" s="206">
        <v>0</v>
      </c>
      <c r="J26" s="206" t="e">
        <f t="shared" si="2"/>
        <v>#DIV/0!</v>
      </c>
    </row>
    <row r="27" spans="1:10" ht="15.75" hidden="1">
      <c r="A27" s="123" t="s">
        <v>269</v>
      </c>
      <c r="B27" s="124" t="s">
        <v>178</v>
      </c>
      <c r="C27" s="124" t="s">
        <v>140</v>
      </c>
      <c r="D27" s="124" t="s">
        <v>141</v>
      </c>
      <c r="E27" s="152">
        <v>0</v>
      </c>
      <c r="F27" s="194"/>
      <c r="G27" s="194">
        <f t="shared" si="1"/>
        <v>0</v>
      </c>
      <c r="H27" s="206">
        <v>0</v>
      </c>
      <c r="I27" s="206">
        <v>0</v>
      </c>
      <c r="J27" s="206" t="e">
        <f t="shared" si="2"/>
        <v>#DIV/0!</v>
      </c>
    </row>
    <row r="28" spans="1:10" ht="36.75" hidden="1">
      <c r="A28" s="123" t="s">
        <v>234</v>
      </c>
      <c r="B28" s="124" t="s">
        <v>178</v>
      </c>
      <c r="C28" s="124" t="s">
        <v>140</v>
      </c>
      <c r="D28" s="124" t="s">
        <v>141</v>
      </c>
      <c r="E28" s="152">
        <f>E29</f>
        <v>239700</v>
      </c>
      <c r="F28" s="194">
        <f aca="true" t="shared" si="4" ref="F28:G72">E28/1000</f>
        <v>239.7</v>
      </c>
      <c r="G28" s="194">
        <f t="shared" si="1"/>
        <v>232.081</v>
      </c>
      <c r="H28" s="206">
        <f>H29</f>
        <v>232081</v>
      </c>
      <c r="I28" s="206">
        <f>I29</f>
        <v>232081</v>
      </c>
      <c r="J28" s="206">
        <f t="shared" si="2"/>
        <v>96.82144347100542</v>
      </c>
    </row>
    <row r="29" spans="1:10" ht="15.75" hidden="1">
      <c r="A29" s="123" t="s">
        <v>143</v>
      </c>
      <c r="B29" s="124" t="s">
        <v>178</v>
      </c>
      <c r="C29" s="124" t="s">
        <v>140</v>
      </c>
      <c r="D29" s="124" t="s">
        <v>141</v>
      </c>
      <c r="E29" s="152">
        <f>E30</f>
        <v>239700</v>
      </c>
      <c r="F29" s="194">
        <f t="shared" si="4"/>
        <v>239.7</v>
      </c>
      <c r="G29" s="194">
        <f t="shared" si="1"/>
        <v>232.081</v>
      </c>
      <c r="H29" s="206">
        <f>H30</f>
        <v>232081</v>
      </c>
      <c r="I29" s="206">
        <f>I30</f>
        <v>232081</v>
      </c>
      <c r="J29" s="206">
        <f t="shared" si="2"/>
        <v>96.82144347100542</v>
      </c>
    </row>
    <row r="30" spans="1:10" ht="15.75" hidden="1">
      <c r="A30" s="123" t="s">
        <v>147</v>
      </c>
      <c r="B30" s="124" t="s">
        <v>178</v>
      </c>
      <c r="C30" s="124" t="s">
        <v>140</v>
      </c>
      <c r="D30" s="124" t="s">
        <v>141</v>
      </c>
      <c r="E30" s="152">
        <v>239700</v>
      </c>
      <c r="F30" s="194">
        <f t="shared" si="4"/>
        <v>239.7</v>
      </c>
      <c r="G30" s="194">
        <f t="shared" si="1"/>
        <v>232.081</v>
      </c>
      <c r="H30" s="206">
        <v>232081</v>
      </c>
      <c r="I30" s="206">
        <v>232081</v>
      </c>
      <c r="J30" s="206">
        <f t="shared" si="2"/>
        <v>96.82144347100542</v>
      </c>
    </row>
    <row r="31" spans="1:10" ht="41.25" customHeight="1">
      <c r="A31" s="121" t="s">
        <v>72</v>
      </c>
      <c r="B31" s="122" t="s">
        <v>178</v>
      </c>
      <c r="C31" s="122" t="s">
        <v>140</v>
      </c>
      <c r="D31" s="122" t="s">
        <v>152</v>
      </c>
      <c r="E31" s="151">
        <f>E32</f>
        <v>4751299.46</v>
      </c>
      <c r="F31" s="194">
        <f t="shared" si="4"/>
        <v>4751.29946</v>
      </c>
      <c r="G31" s="194">
        <f t="shared" si="1"/>
        <v>3304.81941</v>
      </c>
      <c r="H31" s="205">
        <f>H32</f>
        <v>3304819.41</v>
      </c>
      <c r="I31" s="205">
        <f>I32</f>
        <v>3213056</v>
      </c>
      <c r="J31" s="205">
        <f t="shared" si="2"/>
        <v>69.5561169701562</v>
      </c>
    </row>
    <row r="32" spans="1:10" ht="14.25" customHeight="1" hidden="1">
      <c r="A32" s="123" t="s">
        <v>411</v>
      </c>
      <c r="B32" s="124" t="s">
        <v>178</v>
      </c>
      <c r="C32" s="124" t="s">
        <v>140</v>
      </c>
      <c r="D32" s="124" t="s">
        <v>152</v>
      </c>
      <c r="E32" s="152">
        <f>E33</f>
        <v>4751299.46</v>
      </c>
      <c r="F32" s="195">
        <f t="shared" si="4"/>
        <v>4751.29946</v>
      </c>
      <c r="G32" s="195">
        <f t="shared" si="1"/>
        <v>3304.81941</v>
      </c>
      <c r="H32" s="206">
        <f>H33</f>
        <v>3304819.41</v>
      </c>
      <c r="I32" s="206">
        <f>I33</f>
        <v>3213056</v>
      </c>
      <c r="J32" s="206">
        <f t="shared" si="2"/>
        <v>69.5561169701562</v>
      </c>
    </row>
    <row r="33" spans="1:10" ht="24.75" customHeight="1" hidden="1">
      <c r="A33" s="123" t="s">
        <v>412</v>
      </c>
      <c r="B33" s="124" t="s">
        <v>178</v>
      </c>
      <c r="C33" s="124" t="s">
        <v>140</v>
      </c>
      <c r="D33" s="124" t="s">
        <v>152</v>
      </c>
      <c r="E33" s="152">
        <f>E34+E41</f>
        <v>4751299.46</v>
      </c>
      <c r="F33" s="195">
        <f t="shared" si="4"/>
        <v>4751.29946</v>
      </c>
      <c r="G33" s="195">
        <f t="shared" si="1"/>
        <v>3304.81941</v>
      </c>
      <c r="H33" s="206">
        <f>H34+H41</f>
        <v>3304819.41</v>
      </c>
      <c r="I33" s="206">
        <f>I34+I41</f>
        <v>3213056</v>
      </c>
      <c r="J33" s="206">
        <f t="shared" si="2"/>
        <v>69.5561169701562</v>
      </c>
    </row>
    <row r="34" spans="1:10" ht="15" customHeight="1" hidden="1">
      <c r="A34" s="123" t="s">
        <v>104</v>
      </c>
      <c r="B34" s="124" t="s">
        <v>178</v>
      </c>
      <c r="C34" s="124" t="s">
        <v>140</v>
      </c>
      <c r="D34" s="124" t="s">
        <v>152</v>
      </c>
      <c r="E34" s="152">
        <f aca="true" t="shared" si="5" ref="E34:E39">E35</f>
        <v>700</v>
      </c>
      <c r="F34" s="195">
        <f t="shared" si="4"/>
        <v>0.7</v>
      </c>
      <c r="G34" s="195">
        <f t="shared" si="4"/>
        <v>0.0007</v>
      </c>
      <c r="H34" s="206">
        <f aca="true" t="shared" si="6" ref="H34:I39">H35</f>
        <v>0</v>
      </c>
      <c r="I34" s="206">
        <f t="shared" si="6"/>
        <v>700</v>
      </c>
      <c r="J34" s="206">
        <v>0</v>
      </c>
    </row>
    <row r="35" spans="1:10" ht="52.5" customHeight="1" hidden="1">
      <c r="A35" s="123" t="s">
        <v>211</v>
      </c>
      <c r="B35" s="124" t="s">
        <v>178</v>
      </c>
      <c r="C35" s="124" t="s">
        <v>140</v>
      </c>
      <c r="D35" s="124" t="s">
        <v>152</v>
      </c>
      <c r="E35" s="152">
        <f t="shared" si="5"/>
        <v>700</v>
      </c>
      <c r="F35" s="195">
        <f t="shared" si="4"/>
        <v>0.7</v>
      </c>
      <c r="G35" s="195">
        <f t="shared" si="4"/>
        <v>0.0007</v>
      </c>
      <c r="H35" s="206">
        <f t="shared" si="6"/>
        <v>0</v>
      </c>
      <c r="I35" s="206">
        <f t="shared" si="6"/>
        <v>700</v>
      </c>
      <c r="J35" s="206">
        <v>0</v>
      </c>
    </row>
    <row r="36" spans="1:10" ht="24.75" customHeight="1" hidden="1">
      <c r="A36" s="123" t="s">
        <v>212</v>
      </c>
      <c r="B36" s="124" t="s">
        <v>178</v>
      </c>
      <c r="C36" s="124" t="s">
        <v>140</v>
      </c>
      <c r="D36" s="124" t="s">
        <v>152</v>
      </c>
      <c r="E36" s="152">
        <f t="shared" si="5"/>
        <v>700</v>
      </c>
      <c r="F36" s="195">
        <f t="shared" si="4"/>
        <v>0.7</v>
      </c>
      <c r="G36" s="195">
        <f t="shared" si="4"/>
        <v>0.0007</v>
      </c>
      <c r="H36" s="206">
        <v>0</v>
      </c>
      <c r="I36" s="206">
        <f t="shared" si="6"/>
        <v>700</v>
      </c>
      <c r="J36" s="206">
        <v>0</v>
      </c>
    </row>
    <row r="37" spans="1:10" ht="30" customHeight="1" hidden="1">
      <c r="A37" s="123" t="s">
        <v>237</v>
      </c>
      <c r="B37" s="124" t="s">
        <v>178</v>
      </c>
      <c r="C37" s="124" t="s">
        <v>140</v>
      </c>
      <c r="D37" s="124" t="s">
        <v>152</v>
      </c>
      <c r="E37" s="152">
        <f t="shared" si="5"/>
        <v>700</v>
      </c>
      <c r="F37" s="195">
        <f t="shared" si="4"/>
        <v>0.7</v>
      </c>
      <c r="G37" s="195">
        <f t="shared" si="4"/>
        <v>0.0007</v>
      </c>
      <c r="H37" s="206">
        <f t="shared" si="6"/>
        <v>700</v>
      </c>
      <c r="I37" s="206">
        <f t="shared" si="6"/>
        <v>700</v>
      </c>
      <c r="J37" s="206">
        <f t="shared" si="2"/>
        <v>0.1</v>
      </c>
    </row>
    <row r="38" spans="1:10" ht="30" customHeight="1" hidden="1">
      <c r="A38" s="123" t="s">
        <v>239</v>
      </c>
      <c r="B38" s="124" t="s">
        <v>178</v>
      </c>
      <c r="C38" s="124" t="s">
        <v>140</v>
      </c>
      <c r="D38" s="124" t="s">
        <v>152</v>
      </c>
      <c r="E38" s="152">
        <f t="shared" si="5"/>
        <v>700</v>
      </c>
      <c r="F38" s="195">
        <f t="shared" si="4"/>
        <v>0.7</v>
      </c>
      <c r="G38" s="195">
        <f t="shared" si="4"/>
        <v>0.0007</v>
      </c>
      <c r="H38" s="206">
        <f t="shared" si="6"/>
        <v>700</v>
      </c>
      <c r="I38" s="206">
        <f t="shared" si="6"/>
        <v>700</v>
      </c>
      <c r="J38" s="206">
        <f t="shared" si="2"/>
        <v>0.1</v>
      </c>
    </row>
    <row r="39" spans="1:10" ht="15.75" customHeight="1" hidden="1">
      <c r="A39" s="123" t="s">
        <v>73</v>
      </c>
      <c r="B39" s="124" t="s">
        <v>178</v>
      </c>
      <c r="C39" s="124" t="s">
        <v>140</v>
      </c>
      <c r="D39" s="124" t="s">
        <v>152</v>
      </c>
      <c r="E39" s="152">
        <f t="shared" si="5"/>
        <v>700</v>
      </c>
      <c r="F39" s="195">
        <f t="shared" si="4"/>
        <v>0.7</v>
      </c>
      <c r="G39" s="195">
        <f t="shared" si="4"/>
        <v>0.0007</v>
      </c>
      <c r="H39" s="206">
        <f t="shared" si="6"/>
        <v>700</v>
      </c>
      <c r="I39" s="206">
        <f t="shared" si="6"/>
        <v>700</v>
      </c>
      <c r="J39" s="206">
        <f t="shared" si="2"/>
        <v>0.1</v>
      </c>
    </row>
    <row r="40" spans="1:10" ht="15" customHeight="1" hidden="1">
      <c r="A40" s="144" t="s">
        <v>316</v>
      </c>
      <c r="B40" s="124" t="s">
        <v>178</v>
      </c>
      <c r="C40" s="124" t="s">
        <v>140</v>
      </c>
      <c r="D40" s="124" t="s">
        <v>152</v>
      </c>
      <c r="E40" s="152">
        <v>700</v>
      </c>
      <c r="F40" s="195">
        <f t="shared" si="4"/>
        <v>0.7</v>
      </c>
      <c r="G40" s="195">
        <f t="shared" si="4"/>
        <v>0.0007</v>
      </c>
      <c r="H40" s="206">
        <v>700</v>
      </c>
      <c r="I40" s="206">
        <v>700</v>
      </c>
      <c r="J40" s="206">
        <f t="shared" si="2"/>
        <v>0.1</v>
      </c>
    </row>
    <row r="41" spans="1:10" ht="15.75" hidden="1">
      <c r="A41" s="218" t="s">
        <v>414</v>
      </c>
      <c r="B41" s="124" t="s">
        <v>178</v>
      </c>
      <c r="C41" s="124" t="s">
        <v>140</v>
      </c>
      <c r="D41" s="124" t="s">
        <v>152</v>
      </c>
      <c r="E41" s="152">
        <f>E42</f>
        <v>4750599.46</v>
      </c>
      <c r="F41" s="195">
        <f t="shared" si="4"/>
        <v>4750.59946</v>
      </c>
      <c r="G41" s="195">
        <f aca="true" t="shared" si="7" ref="G41:G63">H41/1000</f>
        <v>3304.81941</v>
      </c>
      <c r="H41" s="206">
        <f>H42</f>
        <v>3304819.41</v>
      </c>
      <c r="I41" s="206">
        <f>I42</f>
        <v>3212356</v>
      </c>
      <c r="J41" s="206">
        <f t="shared" si="2"/>
        <v>69.56636605183296</v>
      </c>
    </row>
    <row r="42" spans="1:10" ht="13.5" customHeight="1" hidden="1">
      <c r="A42" s="217" t="s">
        <v>416</v>
      </c>
      <c r="B42" s="124" t="s">
        <v>178</v>
      </c>
      <c r="C42" s="124" t="s">
        <v>140</v>
      </c>
      <c r="D42" s="124" t="s">
        <v>152</v>
      </c>
      <c r="E42" s="152">
        <f>E43+E55+E72</f>
        <v>4750599.46</v>
      </c>
      <c r="F42" s="195">
        <f t="shared" si="4"/>
        <v>4750.59946</v>
      </c>
      <c r="G42" s="195">
        <f t="shared" si="7"/>
        <v>3304.81941</v>
      </c>
      <c r="H42" s="206">
        <f>H43+H55+H72</f>
        <v>3304819.41</v>
      </c>
      <c r="I42" s="206">
        <f>I43+I55+I72</f>
        <v>3212356</v>
      </c>
      <c r="J42" s="206">
        <f t="shared" si="2"/>
        <v>69.56636605183296</v>
      </c>
    </row>
    <row r="43" spans="1:10" ht="48.75" hidden="1">
      <c r="A43" s="136" t="s">
        <v>133</v>
      </c>
      <c r="B43" s="124" t="s">
        <v>178</v>
      </c>
      <c r="C43" s="124" t="s">
        <v>140</v>
      </c>
      <c r="D43" s="124" t="s">
        <v>152</v>
      </c>
      <c r="E43" s="179">
        <f>E44</f>
        <v>3941798.71</v>
      </c>
      <c r="F43" s="195">
        <f t="shared" si="4"/>
        <v>3941.79871</v>
      </c>
      <c r="G43" s="195">
        <f t="shared" si="7"/>
        <v>2906.3227</v>
      </c>
      <c r="H43" s="207">
        <v>2906322.7</v>
      </c>
      <c r="I43" s="207">
        <f>I44</f>
        <v>3212356</v>
      </c>
      <c r="J43" s="206">
        <f t="shared" si="2"/>
        <v>73.73087551697941</v>
      </c>
    </row>
    <row r="44" spans="1:10" ht="24.75" hidden="1">
      <c r="A44" s="218" t="s">
        <v>415</v>
      </c>
      <c r="B44" s="124" t="s">
        <v>178</v>
      </c>
      <c r="C44" s="124" t="s">
        <v>140</v>
      </c>
      <c r="D44" s="124" t="s">
        <v>152</v>
      </c>
      <c r="E44" s="179">
        <f>E45+E50+E52</f>
        <v>3941798.71</v>
      </c>
      <c r="F44" s="195">
        <f t="shared" si="4"/>
        <v>3941.79871</v>
      </c>
      <c r="G44" s="195">
        <f t="shared" si="7"/>
        <v>3599.846</v>
      </c>
      <c r="H44" s="207">
        <f>H45+H50+H52</f>
        <v>3599846</v>
      </c>
      <c r="I44" s="207">
        <f>I45+I50+I52</f>
        <v>3212356</v>
      </c>
      <c r="J44" s="206">
        <f t="shared" si="2"/>
        <v>91.32495758516295</v>
      </c>
    </row>
    <row r="45" spans="1:10" ht="15.75" hidden="1">
      <c r="A45" s="217" t="s">
        <v>12</v>
      </c>
      <c r="B45" s="124" t="s">
        <v>178</v>
      </c>
      <c r="C45" s="124" t="s">
        <v>140</v>
      </c>
      <c r="D45" s="124" t="s">
        <v>152</v>
      </c>
      <c r="E45" s="179">
        <f>E46+E48</f>
        <v>3004298.71</v>
      </c>
      <c r="F45" s="195">
        <f t="shared" si="4"/>
        <v>3004.29871</v>
      </c>
      <c r="G45" s="195">
        <f t="shared" si="7"/>
        <v>2682.346</v>
      </c>
      <c r="H45" s="207">
        <f>H46+H48</f>
        <v>2682346</v>
      </c>
      <c r="I45" s="207">
        <f>I46+I48</f>
        <v>2294856</v>
      </c>
      <c r="J45" s="206">
        <f t="shared" si="2"/>
        <v>89.2835985673342</v>
      </c>
    </row>
    <row r="46" spans="1:10" ht="24.75" hidden="1">
      <c r="A46" s="218" t="s">
        <v>415</v>
      </c>
      <c r="B46" s="124" t="s">
        <v>178</v>
      </c>
      <c r="C46" s="124" t="s">
        <v>140</v>
      </c>
      <c r="D46" s="124" t="s">
        <v>152</v>
      </c>
      <c r="E46" s="179">
        <f>E47</f>
        <v>2994097.34</v>
      </c>
      <c r="F46" s="195">
        <f t="shared" si="4"/>
        <v>2994.09734</v>
      </c>
      <c r="G46" s="195">
        <f t="shared" si="7"/>
        <v>2682.346</v>
      </c>
      <c r="H46" s="207">
        <f>H47</f>
        <v>2682346</v>
      </c>
      <c r="I46" s="207">
        <f>I47</f>
        <v>2294856</v>
      </c>
      <c r="J46" s="206">
        <f t="shared" si="2"/>
        <v>89.58780211200482</v>
      </c>
    </row>
    <row r="47" spans="1:10" ht="24.75" hidden="1">
      <c r="A47" s="217" t="s">
        <v>416</v>
      </c>
      <c r="B47" s="124" t="s">
        <v>178</v>
      </c>
      <c r="C47" s="124" t="s">
        <v>140</v>
      </c>
      <c r="D47" s="124" t="s">
        <v>152</v>
      </c>
      <c r="E47" s="179">
        <v>2994097.34</v>
      </c>
      <c r="F47" s="195">
        <f t="shared" si="4"/>
        <v>2994.09734</v>
      </c>
      <c r="G47" s="195">
        <f t="shared" si="7"/>
        <v>2682.346</v>
      </c>
      <c r="H47" s="207">
        <v>2682346</v>
      </c>
      <c r="I47" s="207">
        <v>2294856</v>
      </c>
      <c r="J47" s="206">
        <f t="shared" si="2"/>
        <v>89.58780211200482</v>
      </c>
    </row>
    <row r="48" spans="1:10" ht="15.75" hidden="1">
      <c r="A48" s="143" t="s">
        <v>149</v>
      </c>
      <c r="B48" s="124" t="s">
        <v>178</v>
      </c>
      <c r="C48" s="124" t="s">
        <v>140</v>
      </c>
      <c r="D48" s="124" t="s">
        <v>152</v>
      </c>
      <c r="E48" s="179">
        <f>E49</f>
        <v>10201.37</v>
      </c>
      <c r="F48" s="195">
        <f t="shared" si="4"/>
        <v>10.20137</v>
      </c>
      <c r="G48" s="195">
        <f t="shared" si="7"/>
        <v>0</v>
      </c>
      <c r="H48" s="207">
        <f>H49</f>
        <v>0</v>
      </c>
      <c r="I48" s="207">
        <f>I49</f>
        <v>0</v>
      </c>
      <c r="J48" s="206">
        <f t="shared" si="2"/>
        <v>0</v>
      </c>
    </row>
    <row r="49" spans="1:10" ht="15.75" hidden="1">
      <c r="A49" s="144" t="s">
        <v>313</v>
      </c>
      <c r="B49" s="124" t="s">
        <v>178</v>
      </c>
      <c r="C49" s="124" t="s">
        <v>140</v>
      </c>
      <c r="D49" s="124" t="s">
        <v>152</v>
      </c>
      <c r="E49" s="179">
        <v>10201.37</v>
      </c>
      <c r="F49" s="195">
        <f t="shared" si="4"/>
        <v>10.20137</v>
      </c>
      <c r="G49" s="195">
        <f t="shared" si="7"/>
        <v>0</v>
      </c>
      <c r="H49" s="207">
        <v>0</v>
      </c>
      <c r="I49" s="207">
        <v>0</v>
      </c>
      <c r="J49" s="206">
        <f t="shared" si="2"/>
        <v>0</v>
      </c>
    </row>
    <row r="50" spans="1:10" ht="24.75" hidden="1">
      <c r="A50" s="123" t="s">
        <v>266</v>
      </c>
      <c r="B50" s="124" t="s">
        <v>178</v>
      </c>
      <c r="C50" s="124" t="s">
        <v>140</v>
      </c>
      <c r="D50" s="124" t="s">
        <v>152</v>
      </c>
      <c r="E50" s="179">
        <f>E51</f>
        <v>0</v>
      </c>
      <c r="F50" s="195">
        <f t="shared" si="4"/>
        <v>0</v>
      </c>
      <c r="G50" s="195">
        <f t="shared" si="7"/>
        <v>0</v>
      </c>
      <c r="H50" s="206">
        <v>0</v>
      </c>
      <c r="I50" s="206">
        <v>0</v>
      </c>
      <c r="J50" s="206" t="e">
        <f t="shared" si="2"/>
        <v>#DIV/0!</v>
      </c>
    </row>
    <row r="51" spans="1:10" ht="15.75" hidden="1">
      <c r="A51" s="123" t="s">
        <v>269</v>
      </c>
      <c r="B51" s="124" t="s">
        <v>178</v>
      </c>
      <c r="C51" s="124" t="s">
        <v>140</v>
      </c>
      <c r="D51" s="124" t="s">
        <v>152</v>
      </c>
      <c r="E51" s="179">
        <v>0</v>
      </c>
      <c r="F51" s="195">
        <f t="shared" si="4"/>
        <v>0</v>
      </c>
      <c r="G51" s="195">
        <f t="shared" si="7"/>
        <v>0</v>
      </c>
      <c r="H51" s="206">
        <v>0</v>
      </c>
      <c r="I51" s="206">
        <v>0</v>
      </c>
      <c r="J51" s="206" t="e">
        <f t="shared" si="2"/>
        <v>#DIV/0!</v>
      </c>
    </row>
    <row r="52" spans="1:12" ht="36.75" hidden="1">
      <c r="A52" s="123" t="s">
        <v>234</v>
      </c>
      <c r="B52" s="124" t="s">
        <v>178</v>
      </c>
      <c r="C52" s="124" t="s">
        <v>140</v>
      </c>
      <c r="D52" s="124" t="s">
        <v>152</v>
      </c>
      <c r="E52" s="179">
        <f>E53</f>
        <v>937500</v>
      </c>
      <c r="F52" s="195">
        <f t="shared" si="4"/>
        <v>937.5</v>
      </c>
      <c r="G52" s="195">
        <f t="shared" si="7"/>
        <v>917.5</v>
      </c>
      <c r="H52" s="207">
        <f>H53</f>
        <v>917500</v>
      </c>
      <c r="I52" s="207">
        <f>I53</f>
        <v>917500</v>
      </c>
      <c r="J52" s="206">
        <f t="shared" si="2"/>
        <v>97.86666666666667</v>
      </c>
      <c r="L52" s="145"/>
    </row>
    <row r="53" spans="1:12" ht="15.75" hidden="1">
      <c r="A53" s="123" t="s">
        <v>143</v>
      </c>
      <c r="B53" s="124" t="s">
        <v>178</v>
      </c>
      <c r="C53" s="124" t="s">
        <v>140</v>
      </c>
      <c r="D53" s="124" t="s">
        <v>152</v>
      </c>
      <c r="E53" s="179">
        <f>E54</f>
        <v>937500</v>
      </c>
      <c r="F53" s="195">
        <f t="shared" si="4"/>
        <v>937.5</v>
      </c>
      <c r="G53" s="195">
        <f t="shared" si="7"/>
        <v>917.5</v>
      </c>
      <c r="H53" s="207">
        <f>H54</f>
        <v>917500</v>
      </c>
      <c r="I53" s="207">
        <f>I54</f>
        <v>917500</v>
      </c>
      <c r="J53" s="206">
        <f t="shared" si="2"/>
        <v>97.86666666666667</v>
      </c>
      <c r="L53" s="146"/>
    </row>
    <row r="54" spans="1:12" ht="15.75" hidden="1">
      <c r="A54" s="123" t="s">
        <v>147</v>
      </c>
      <c r="B54" s="124" t="s">
        <v>178</v>
      </c>
      <c r="C54" s="124" t="s">
        <v>140</v>
      </c>
      <c r="D54" s="124" t="s">
        <v>152</v>
      </c>
      <c r="E54" s="179">
        <v>937500</v>
      </c>
      <c r="F54" s="195">
        <f t="shared" si="4"/>
        <v>937.5</v>
      </c>
      <c r="G54" s="195">
        <f t="shared" si="7"/>
        <v>917.5</v>
      </c>
      <c r="H54" s="207">
        <v>917500</v>
      </c>
      <c r="I54" s="207">
        <v>917500</v>
      </c>
      <c r="J54" s="206">
        <f t="shared" si="2"/>
        <v>97.86666666666667</v>
      </c>
      <c r="L54" s="147"/>
    </row>
    <row r="55" spans="1:12" ht="26.25" customHeight="1" hidden="1">
      <c r="A55" s="123" t="s">
        <v>212</v>
      </c>
      <c r="B55" s="124" t="s">
        <v>178</v>
      </c>
      <c r="C55" s="124" t="s">
        <v>140</v>
      </c>
      <c r="D55" s="124" t="s">
        <v>152</v>
      </c>
      <c r="E55" s="179">
        <f>E56</f>
        <v>802700.75</v>
      </c>
      <c r="F55" s="195">
        <f t="shared" si="4"/>
        <v>802.70075</v>
      </c>
      <c r="G55" s="195">
        <f t="shared" si="7"/>
        <v>394.87371</v>
      </c>
      <c r="H55" s="207">
        <v>394873.71</v>
      </c>
      <c r="I55" s="207">
        <f>I56</f>
        <v>0</v>
      </c>
      <c r="J55" s="206">
        <f t="shared" si="2"/>
        <v>49.19314078129366</v>
      </c>
      <c r="L55" s="147"/>
    </row>
    <row r="56" spans="1:10" ht="24.75" hidden="1">
      <c r="A56" s="123" t="s">
        <v>237</v>
      </c>
      <c r="B56" s="124" t="s">
        <v>178</v>
      </c>
      <c r="C56" s="124" t="s">
        <v>140</v>
      </c>
      <c r="D56" s="124" t="s">
        <v>152</v>
      </c>
      <c r="E56" s="179">
        <f>E57</f>
        <v>802700.75</v>
      </c>
      <c r="F56" s="195">
        <f t="shared" si="4"/>
        <v>802.70075</v>
      </c>
      <c r="G56" s="195">
        <f t="shared" si="7"/>
        <v>0</v>
      </c>
      <c r="H56" s="207">
        <f>H57</f>
        <v>0</v>
      </c>
      <c r="I56" s="207">
        <f>I57</f>
        <v>0</v>
      </c>
      <c r="J56" s="206">
        <f t="shared" si="2"/>
        <v>0</v>
      </c>
    </row>
    <row r="57" spans="1:10" ht="20.25" customHeight="1" hidden="1">
      <c r="A57" s="123" t="s">
        <v>294</v>
      </c>
      <c r="B57" s="124" t="s">
        <v>178</v>
      </c>
      <c r="C57" s="124" t="s">
        <v>140</v>
      </c>
      <c r="D57" s="124" t="s">
        <v>152</v>
      </c>
      <c r="E57" s="179">
        <f>E58+E65+E71</f>
        <v>802700.75</v>
      </c>
      <c r="F57" s="195">
        <f t="shared" si="4"/>
        <v>802.70075</v>
      </c>
      <c r="G57" s="195">
        <f t="shared" si="7"/>
        <v>0</v>
      </c>
      <c r="H57" s="207">
        <f>H58+H65</f>
        <v>0</v>
      </c>
      <c r="I57" s="207">
        <f>I58+I65</f>
        <v>0</v>
      </c>
      <c r="J57" s="206">
        <f t="shared" si="2"/>
        <v>0</v>
      </c>
    </row>
    <row r="58" spans="1:10" ht="15.75" hidden="1">
      <c r="A58" s="123" t="s">
        <v>71</v>
      </c>
      <c r="B58" s="124" t="s">
        <v>178</v>
      </c>
      <c r="C58" s="124" t="s">
        <v>140</v>
      </c>
      <c r="D58" s="124" t="s">
        <v>152</v>
      </c>
      <c r="E58" s="179">
        <f>E59</f>
        <v>238320.56999999998</v>
      </c>
      <c r="F58" s="195">
        <f t="shared" si="4"/>
        <v>238.32056999999998</v>
      </c>
      <c r="G58" s="195">
        <f t="shared" si="7"/>
        <v>0</v>
      </c>
      <c r="H58" s="207">
        <f>H59</f>
        <v>0</v>
      </c>
      <c r="I58" s="207">
        <f>I59</f>
        <v>0</v>
      </c>
      <c r="J58" s="206">
        <f t="shared" si="2"/>
        <v>0</v>
      </c>
    </row>
    <row r="59" spans="1:10" ht="15.75" hidden="1">
      <c r="A59" s="123" t="s">
        <v>153</v>
      </c>
      <c r="B59" s="124" t="s">
        <v>178</v>
      </c>
      <c r="C59" s="124" t="s">
        <v>140</v>
      </c>
      <c r="D59" s="124" t="s">
        <v>152</v>
      </c>
      <c r="E59" s="179">
        <f>E60+E61+E62+E63+E64</f>
        <v>238320.56999999998</v>
      </c>
      <c r="F59" s="195">
        <f t="shared" si="4"/>
        <v>238.32056999999998</v>
      </c>
      <c r="G59" s="195">
        <f t="shared" si="7"/>
        <v>0</v>
      </c>
      <c r="H59" s="207">
        <f>H60+H61+H62+H63</f>
        <v>0</v>
      </c>
      <c r="I59" s="207">
        <f>I60+I61+I62+I63</f>
        <v>0</v>
      </c>
      <c r="J59" s="206">
        <f t="shared" si="2"/>
        <v>0</v>
      </c>
    </row>
    <row r="60" spans="1:10" ht="15.75" hidden="1">
      <c r="A60" s="123" t="s">
        <v>155</v>
      </c>
      <c r="B60" s="124" t="s">
        <v>178</v>
      </c>
      <c r="C60" s="124" t="s">
        <v>140</v>
      </c>
      <c r="D60" s="124" t="s">
        <v>152</v>
      </c>
      <c r="E60" s="179">
        <v>48500</v>
      </c>
      <c r="F60" s="195">
        <f t="shared" si="4"/>
        <v>48.5</v>
      </c>
      <c r="G60" s="195">
        <f t="shared" si="7"/>
        <v>0</v>
      </c>
      <c r="H60" s="207">
        <v>0</v>
      </c>
      <c r="I60" s="207">
        <v>0</v>
      </c>
      <c r="J60" s="206">
        <f t="shared" si="2"/>
        <v>0</v>
      </c>
    </row>
    <row r="61" spans="1:10" ht="15.75" hidden="1">
      <c r="A61" s="123" t="s">
        <v>157</v>
      </c>
      <c r="B61" s="124" t="s">
        <v>178</v>
      </c>
      <c r="C61" s="124" t="s">
        <v>140</v>
      </c>
      <c r="D61" s="124" t="s">
        <v>152</v>
      </c>
      <c r="E61" s="179">
        <v>26625.49</v>
      </c>
      <c r="F61" s="195">
        <f t="shared" si="4"/>
        <v>26.625490000000003</v>
      </c>
      <c r="G61" s="195">
        <f t="shared" si="7"/>
        <v>0</v>
      </c>
      <c r="H61" s="207">
        <v>0</v>
      </c>
      <c r="I61" s="207">
        <v>0</v>
      </c>
      <c r="J61" s="206">
        <f t="shared" si="2"/>
        <v>0</v>
      </c>
    </row>
    <row r="62" spans="1:10" ht="15.75" hidden="1">
      <c r="A62" s="123" t="s">
        <v>159</v>
      </c>
      <c r="B62" s="124" t="s">
        <v>178</v>
      </c>
      <c r="C62" s="124" t="s">
        <v>140</v>
      </c>
      <c r="D62" s="124" t="s">
        <v>152</v>
      </c>
      <c r="E62" s="179">
        <v>35708</v>
      </c>
      <c r="F62" s="195">
        <f t="shared" si="4"/>
        <v>35.708</v>
      </c>
      <c r="G62" s="195">
        <f t="shared" si="7"/>
        <v>0</v>
      </c>
      <c r="H62" s="207"/>
      <c r="I62" s="207">
        <v>0</v>
      </c>
      <c r="J62" s="206">
        <f t="shared" si="2"/>
        <v>0</v>
      </c>
    </row>
    <row r="63" spans="1:10" ht="15.75" hidden="1">
      <c r="A63" s="123" t="s">
        <v>161</v>
      </c>
      <c r="B63" s="124" t="s">
        <v>178</v>
      </c>
      <c r="C63" s="124" t="s">
        <v>140</v>
      </c>
      <c r="D63" s="124" t="s">
        <v>152</v>
      </c>
      <c r="E63" s="179">
        <v>124876</v>
      </c>
      <c r="F63" s="195">
        <f t="shared" si="4"/>
        <v>124.876</v>
      </c>
      <c r="G63" s="195">
        <f t="shared" si="7"/>
        <v>0</v>
      </c>
      <c r="H63" s="207"/>
      <c r="I63" s="207"/>
      <c r="J63" s="206">
        <f t="shared" si="2"/>
        <v>0</v>
      </c>
    </row>
    <row r="64" spans="1:10" ht="15.75" hidden="1">
      <c r="A64" s="123" t="s">
        <v>339</v>
      </c>
      <c r="B64" s="124" t="s">
        <v>178</v>
      </c>
      <c r="C64" s="124" t="s">
        <v>140</v>
      </c>
      <c r="D64" s="124" t="s">
        <v>152</v>
      </c>
      <c r="E64" s="179">
        <v>2611.08</v>
      </c>
      <c r="F64" s="195">
        <f t="shared" si="4"/>
        <v>2.61108</v>
      </c>
      <c r="G64" s="195"/>
      <c r="H64" s="207"/>
      <c r="I64" s="207"/>
      <c r="J64" s="206">
        <f t="shared" si="2"/>
        <v>0</v>
      </c>
    </row>
    <row r="65" spans="1:10" ht="15.75" hidden="1">
      <c r="A65" s="123" t="s">
        <v>73</v>
      </c>
      <c r="B65" s="124" t="s">
        <v>178</v>
      </c>
      <c r="C65" s="124" t="s">
        <v>140</v>
      </c>
      <c r="D65" s="124" t="s">
        <v>152</v>
      </c>
      <c r="E65" s="179">
        <f>E67+E66</f>
        <v>333400</v>
      </c>
      <c r="F65" s="195">
        <f t="shared" si="4"/>
        <v>333.4</v>
      </c>
      <c r="G65" s="195">
        <f aca="true" t="shared" si="8" ref="G65:G76">H65/1000</f>
        <v>0</v>
      </c>
      <c r="H65" s="207">
        <f>H67+H66</f>
        <v>0</v>
      </c>
      <c r="I65" s="207">
        <f>I67+I66</f>
        <v>0</v>
      </c>
      <c r="J65" s="206">
        <f t="shared" si="2"/>
        <v>0</v>
      </c>
    </row>
    <row r="66" spans="1:10" ht="15.75" hidden="1">
      <c r="A66" s="123" t="s">
        <v>166</v>
      </c>
      <c r="B66" s="124" t="s">
        <v>178</v>
      </c>
      <c r="C66" s="124" t="s">
        <v>140</v>
      </c>
      <c r="D66" s="124" t="s">
        <v>152</v>
      </c>
      <c r="E66" s="179">
        <v>45000</v>
      </c>
      <c r="F66" s="195">
        <f t="shared" si="4"/>
        <v>45</v>
      </c>
      <c r="G66" s="195">
        <f t="shared" si="8"/>
        <v>0</v>
      </c>
      <c r="H66" s="207">
        <v>0</v>
      </c>
      <c r="I66" s="207">
        <v>0</v>
      </c>
      <c r="J66" s="206">
        <f t="shared" si="2"/>
        <v>0</v>
      </c>
    </row>
    <row r="67" spans="1:10" ht="15.75" hidden="1">
      <c r="A67" s="148" t="s">
        <v>168</v>
      </c>
      <c r="B67" s="124" t="s">
        <v>178</v>
      </c>
      <c r="C67" s="124" t="s">
        <v>140</v>
      </c>
      <c r="D67" s="124" t="s">
        <v>152</v>
      </c>
      <c r="E67" s="179">
        <f>E68+E69+E70</f>
        <v>288400</v>
      </c>
      <c r="F67" s="195">
        <f t="shared" si="4"/>
        <v>288.4</v>
      </c>
      <c r="G67" s="195">
        <f t="shared" si="8"/>
        <v>0</v>
      </c>
      <c r="H67" s="207"/>
      <c r="I67" s="207"/>
      <c r="J67" s="206">
        <f t="shared" si="2"/>
        <v>0</v>
      </c>
    </row>
    <row r="68" spans="1:10" ht="15.75" hidden="1">
      <c r="A68" s="144" t="s">
        <v>315</v>
      </c>
      <c r="B68" s="124" t="s">
        <v>178</v>
      </c>
      <c r="C68" s="124" t="s">
        <v>140</v>
      </c>
      <c r="D68" s="124" t="s">
        <v>152</v>
      </c>
      <c r="E68" s="179">
        <v>200600</v>
      </c>
      <c r="F68" s="195">
        <f t="shared" si="4"/>
        <v>200.6</v>
      </c>
      <c r="G68" s="195">
        <f t="shared" si="8"/>
        <v>0</v>
      </c>
      <c r="H68" s="207"/>
      <c r="I68" s="207"/>
      <c r="J68" s="206">
        <f t="shared" si="2"/>
        <v>0</v>
      </c>
    </row>
    <row r="69" spans="1:10" ht="15.75" hidden="1">
      <c r="A69" s="144" t="s">
        <v>322</v>
      </c>
      <c r="B69" s="124" t="s">
        <v>178</v>
      </c>
      <c r="C69" s="124" t="s">
        <v>140</v>
      </c>
      <c r="D69" s="124" t="s">
        <v>152</v>
      </c>
      <c r="E69" s="179">
        <v>0</v>
      </c>
      <c r="F69" s="195">
        <f t="shared" si="4"/>
        <v>0</v>
      </c>
      <c r="G69" s="195">
        <f t="shared" si="8"/>
        <v>0</v>
      </c>
      <c r="H69" s="207"/>
      <c r="I69" s="207"/>
      <c r="J69" s="206" t="e">
        <f t="shared" si="2"/>
        <v>#DIV/0!</v>
      </c>
    </row>
    <row r="70" spans="1:10" ht="15.75" hidden="1">
      <c r="A70" s="144" t="s">
        <v>316</v>
      </c>
      <c r="B70" s="124" t="s">
        <v>178</v>
      </c>
      <c r="C70" s="124" t="s">
        <v>140</v>
      </c>
      <c r="D70" s="124" t="s">
        <v>152</v>
      </c>
      <c r="E70" s="179">
        <v>87800</v>
      </c>
      <c r="F70" s="195">
        <f t="shared" si="4"/>
        <v>87.8</v>
      </c>
      <c r="G70" s="195">
        <f t="shared" si="8"/>
        <v>0</v>
      </c>
      <c r="H70" s="207"/>
      <c r="I70" s="207"/>
      <c r="J70" s="206">
        <f t="shared" si="2"/>
        <v>0</v>
      </c>
    </row>
    <row r="71" spans="1:10" ht="15.75" hidden="1">
      <c r="A71" s="219" t="s">
        <v>403</v>
      </c>
      <c r="B71" s="124" t="s">
        <v>178</v>
      </c>
      <c r="C71" s="124" t="s">
        <v>140</v>
      </c>
      <c r="D71" s="124" t="s">
        <v>152</v>
      </c>
      <c r="E71" s="179">
        <v>230980.18</v>
      </c>
      <c r="F71" s="195">
        <f t="shared" si="4"/>
        <v>230.98018</v>
      </c>
      <c r="G71" s="195">
        <f t="shared" si="8"/>
        <v>0</v>
      </c>
      <c r="H71" s="207"/>
      <c r="I71" s="207"/>
      <c r="J71" s="206">
        <f t="shared" si="2"/>
        <v>0</v>
      </c>
    </row>
    <row r="72" spans="1:10" ht="15.75" hidden="1">
      <c r="A72" s="123" t="s">
        <v>135</v>
      </c>
      <c r="B72" s="124" t="s">
        <v>178</v>
      </c>
      <c r="C72" s="124" t="s">
        <v>140</v>
      </c>
      <c r="D72" s="124" t="s">
        <v>152</v>
      </c>
      <c r="E72" s="179">
        <f>E73+E78</f>
        <v>6100</v>
      </c>
      <c r="F72" s="195">
        <f t="shared" si="4"/>
        <v>6.1</v>
      </c>
      <c r="G72" s="195">
        <f t="shared" si="8"/>
        <v>3.623</v>
      </c>
      <c r="H72" s="207">
        <v>3623</v>
      </c>
      <c r="I72" s="207">
        <f>I73</f>
        <v>0</v>
      </c>
      <c r="J72" s="206">
        <f t="shared" si="2"/>
        <v>59.39344262295083</v>
      </c>
    </row>
    <row r="73" spans="1:10" ht="15.75" hidden="1">
      <c r="A73" s="123" t="s">
        <v>241</v>
      </c>
      <c r="B73" s="124" t="s">
        <v>178</v>
      </c>
      <c r="C73" s="124" t="s">
        <v>140</v>
      </c>
      <c r="D73" s="124" t="s">
        <v>152</v>
      </c>
      <c r="E73" s="179">
        <f>E74</f>
        <v>4100</v>
      </c>
      <c r="F73" s="195">
        <f aca="true" t="shared" si="9" ref="F73:F79">E73/1000</f>
        <v>4.1</v>
      </c>
      <c r="G73" s="195">
        <f t="shared" si="8"/>
        <v>0</v>
      </c>
      <c r="H73" s="207">
        <f>H74</f>
        <v>0</v>
      </c>
      <c r="I73" s="207">
        <f>I74</f>
        <v>0</v>
      </c>
      <c r="J73" s="206">
        <f t="shared" si="2"/>
        <v>0</v>
      </c>
    </row>
    <row r="74" spans="1:10" ht="15.75" hidden="1">
      <c r="A74" s="123" t="s">
        <v>279</v>
      </c>
      <c r="B74" s="124" t="s">
        <v>178</v>
      </c>
      <c r="C74" s="124" t="s">
        <v>140</v>
      </c>
      <c r="D74" s="124" t="s">
        <v>152</v>
      </c>
      <c r="E74" s="179">
        <f>E75</f>
        <v>4100</v>
      </c>
      <c r="F74" s="195">
        <f t="shared" si="9"/>
        <v>4.1</v>
      </c>
      <c r="G74" s="195">
        <f t="shared" si="8"/>
        <v>0</v>
      </c>
      <c r="H74" s="207">
        <f>H75</f>
        <v>0</v>
      </c>
      <c r="I74" s="207">
        <f>I75</f>
        <v>0</v>
      </c>
      <c r="J74" s="206">
        <f t="shared" si="2"/>
        <v>0</v>
      </c>
    </row>
    <row r="75" spans="1:10" ht="15.75" hidden="1">
      <c r="A75" s="123" t="s">
        <v>71</v>
      </c>
      <c r="B75" s="124" t="s">
        <v>178</v>
      </c>
      <c r="C75" s="124" t="s">
        <v>140</v>
      </c>
      <c r="D75" s="124" t="s">
        <v>152</v>
      </c>
      <c r="E75" s="179">
        <f>E76+E77</f>
        <v>4100</v>
      </c>
      <c r="F75" s="195">
        <f t="shared" si="9"/>
        <v>4.1</v>
      </c>
      <c r="G75" s="195">
        <f t="shared" si="8"/>
        <v>0</v>
      </c>
      <c r="H75" s="207">
        <f>H76</f>
        <v>0</v>
      </c>
      <c r="I75" s="207">
        <f>I76</f>
        <v>0</v>
      </c>
      <c r="J75" s="206">
        <f t="shared" si="2"/>
        <v>0</v>
      </c>
    </row>
    <row r="76" spans="1:10" ht="15.75" hidden="1">
      <c r="A76" s="123" t="s">
        <v>163</v>
      </c>
      <c r="B76" s="124" t="s">
        <v>178</v>
      </c>
      <c r="C76" s="124" t="s">
        <v>140</v>
      </c>
      <c r="D76" s="124" t="s">
        <v>152</v>
      </c>
      <c r="E76" s="179">
        <v>0</v>
      </c>
      <c r="F76" s="195">
        <f t="shared" si="9"/>
        <v>0</v>
      </c>
      <c r="G76" s="195">
        <f t="shared" si="8"/>
        <v>0</v>
      </c>
      <c r="H76" s="207">
        <v>0</v>
      </c>
      <c r="I76" s="207">
        <v>0</v>
      </c>
      <c r="J76" s="206" t="e">
        <f t="shared" si="2"/>
        <v>#DIV/0!</v>
      </c>
    </row>
    <row r="77" spans="1:10" ht="15.75" hidden="1">
      <c r="A77" s="123" t="s">
        <v>338</v>
      </c>
      <c r="B77" s="124" t="s">
        <v>178</v>
      </c>
      <c r="C77" s="124" t="s">
        <v>140</v>
      </c>
      <c r="D77" s="124" t="s">
        <v>152</v>
      </c>
      <c r="E77" s="179">
        <v>4100</v>
      </c>
      <c r="F77" s="195">
        <f t="shared" si="9"/>
        <v>4.1</v>
      </c>
      <c r="G77" s="195"/>
      <c r="H77" s="207"/>
      <c r="I77" s="207"/>
      <c r="J77" s="206">
        <f t="shared" si="2"/>
        <v>0</v>
      </c>
    </row>
    <row r="78" spans="1:10" ht="15.75" hidden="1">
      <c r="A78" s="130" t="s">
        <v>246</v>
      </c>
      <c r="B78" s="220">
        <v>950</v>
      </c>
      <c r="C78" s="187">
        <v>1</v>
      </c>
      <c r="D78" s="187">
        <v>4</v>
      </c>
      <c r="E78" s="179">
        <f>E79</f>
        <v>2000</v>
      </c>
      <c r="F78" s="195">
        <f t="shared" si="9"/>
        <v>2</v>
      </c>
      <c r="G78" s="195">
        <f>H78/1000</f>
        <v>0</v>
      </c>
      <c r="H78" s="206">
        <v>0</v>
      </c>
      <c r="I78" s="206">
        <v>0</v>
      </c>
      <c r="J78" s="206">
        <f t="shared" si="2"/>
        <v>0</v>
      </c>
    </row>
    <row r="79" spans="1:10" ht="15.75" hidden="1">
      <c r="A79" s="130" t="s">
        <v>71</v>
      </c>
      <c r="B79" s="220">
        <v>950</v>
      </c>
      <c r="C79" s="187">
        <v>1</v>
      </c>
      <c r="D79" s="187">
        <v>4</v>
      </c>
      <c r="E79" s="179">
        <f>E80</f>
        <v>2000</v>
      </c>
      <c r="F79" s="195">
        <f t="shared" si="9"/>
        <v>2</v>
      </c>
      <c r="G79" s="195">
        <f>H79/1000</f>
        <v>0</v>
      </c>
      <c r="H79" s="206">
        <v>0</v>
      </c>
      <c r="I79" s="206">
        <v>0</v>
      </c>
      <c r="J79" s="206">
        <f aca="true" t="shared" si="10" ref="J79:J142">G79/F79*100</f>
        <v>0</v>
      </c>
    </row>
    <row r="80" spans="1:10" ht="15.75" hidden="1">
      <c r="A80" s="123" t="s">
        <v>163</v>
      </c>
      <c r="B80" s="220">
        <v>950</v>
      </c>
      <c r="C80" s="187">
        <v>1</v>
      </c>
      <c r="D80" s="187">
        <v>4</v>
      </c>
      <c r="E80" s="179">
        <f>E81+E82</f>
        <v>2000</v>
      </c>
      <c r="F80" s="195"/>
      <c r="G80" s="195"/>
      <c r="H80" s="206"/>
      <c r="I80" s="206"/>
      <c r="J80" s="206" t="e">
        <f t="shared" si="10"/>
        <v>#DIV/0!</v>
      </c>
    </row>
    <row r="81" spans="1:10" ht="24.75" hidden="1">
      <c r="A81" s="130" t="s">
        <v>333</v>
      </c>
      <c r="B81" s="220">
        <v>950</v>
      </c>
      <c r="C81" s="187">
        <v>1</v>
      </c>
      <c r="D81" s="187">
        <v>4</v>
      </c>
      <c r="E81" s="179">
        <v>1000</v>
      </c>
      <c r="F81" s="195">
        <f aca="true" t="shared" si="11" ref="F81:F163">E81/1000</f>
        <v>1</v>
      </c>
      <c r="G81" s="195"/>
      <c r="H81" s="206"/>
      <c r="I81" s="206"/>
      <c r="J81" s="206">
        <f t="shared" si="10"/>
        <v>0</v>
      </c>
    </row>
    <row r="82" spans="1:10" ht="30.75" customHeight="1" hidden="1">
      <c r="A82" s="149" t="s">
        <v>334</v>
      </c>
      <c r="B82" s="220">
        <v>950</v>
      </c>
      <c r="C82" s="187">
        <v>1</v>
      </c>
      <c r="D82" s="187">
        <v>4</v>
      </c>
      <c r="E82" s="179">
        <v>1000</v>
      </c>
      <c r="F82" s="195">
        <f t="shared" si="11"/>
        <v>1</v>
      </c>
      <c r="G82" s="195"/>
      <c r="H82" s="206"/>
      <c r="I82" s="206"/>
      <c r="J82" s="206">
        <f t="shared" si="10"/>
        <v>0</v>
      </c>
    </row>
    <row r="83" spans="1:10" ht="15.75">
      <c r="A83" s="121" t="s">
        <v>174</v>
      </c>
      <c r="B83" s="122" t="s">
        <v>178</v>
      </c>
      <c r="C83" s="122" t="s">
        <v>140</v>
      </c>
      <c r="D83" s="122" t="s">
        <v>171</v>
      </c>
      <c r="E83" s="151">
        <f aca="true" t="shared" si="12" ref="E83:E90">E84</f>
        <v>3000</v>
      </c>
      <c r="F83" s="194">
        <f t="shared" si="11"/>
        <v>3</v>
      </c>
      <c r="G83" s="194">
        <f aca="true" t="shared" si="13" ref="G83:G165">H83/1000</f>
        <v>0</v>
      </c>
      <c r="H83" s="205">
        <f aca="true" t="shared" si="14" ref="H83:I90">H84</f>
        <v>0</v>
      </c>
      <c r="I83" s="205">
        <f t="shared" si="14"/>
        <v>3000</v>
      </c>
      <c r="J83" s="205">
        <f t="shared" si="10"/>
        <v>0</v>
      </c>
    </row>
    <row r="84" spans="1:10" ht="26.25" customHeight="1" hidden="1">
      <c r="A84" s="123" t="s">
        <v>421</v>
      </c>
      <c r="B84" s="124" t="s">
        <v>178</v>
      </c>
      <c r="C84" s="124" t="s">
        <v>140</v>
      </c>
      <c r="D84" s="124" t="s">
        <v>171</v>
      </c>
      <c r="E84" s="152">
        <f t="shared" si="12"/>
        <v>3000</v>
      </c>
      <c r="F84" s="195">
        <f t="shared" si="11"/>
        <v>3</v>
      </c>
      <c r="G84" s="195">
        <f t="shared" si="13"/>
        <v>0</v>
      </c>
      <c r="H84" s="206">
        <f t="shared" si="14"/>
        <v>0</v>
      </c>
      <c r="I84" s="206">
        <f t="shared" si="14"/>
        <v>3000</v>
      </c>
      <c r="J84" s="206">
        <f t="shared" si="10"/>
        <v>0</v>
      </c>
    </row>
    <row r="85" spans="1:10" ht="15.75" hidden="1">
      <c r="A85" s="123" t="s">
        <v>176</v>
      </c>
      <c r="B85" s="124" t="s">
        <v>178</v>
      </c>
      <c r="C85" s="124" t="s">
        <v>140</v>
      </c>
      <c r="D85" s="124" t="s">
        <v>171</v>
      </c>
      <c r="E85" s="152">
        <f t="shared" si="12"/>
        <v>3000</v>
      </c>
      <c r="F85" s="195">
        <f t="shared" si="11"/>
        <v>3</v>
      </c>
      <c r="G85" s="195">
        <f t="shared" si="13"/>
        <v>0</v>
      </c>
      <c r="H85" s="206">
        <f t="shared" si="14"/>
        <v>0</v>
      </c>
      <c r="I85" s="206">
        <f t="shared" si="14"/>
        <v>3000</v>
      </c>
      <c r="J85" s="206">
        <f t="shared" si="10"/>
        <v>0</v>
      </c>
    </row>
    <row r="86" spans="1:10" ht="15.75" hidden="1">
      <c r="A86" s="123" t="s">
        <v>422</v>
      </c>
      <c r="B86" s="124" t="s">
        <v>178</v>
      </c>
      <c r="C86" s="124" t="s">
        <v>140</v>
      </c>
      <c r="D86" s="124" t="s">
        <v>171</v>
      </c>
      <c r="E86" s="152">
        <f t="shared" si="12"/>
        <v>3000</v>
      </c>
      <c r="F86" s="195">
        <f t="shared" si="11"/>
        <v>3</v>
      </c>
      <c r="G86" s="195">
        <f t="shared" si="13"/>
        <v>0</v>
      </c>
      <c r="H86" s="206">
        <f t="shared" si="14"/>
        <v>0</v>
      </c>
      <c r="I86" s="206">
        <f t="shared" si="14"/>
        <v>3000</v>
      </c>
      <c r="J86" s="206">
        <f t="shared" si="10"/>
        <v>0</v>
      </c>
    </row>
    <row r="87" spans="1:10" ht="15.75" hidden="1">
      <c r="A87" s="123" t="s">
        <v>135</v>
      </c>
      <c r="B87" s="124" t="s">
        <v>178</v>
      </c>
      <c r="C87" s="124" t="s">
        <v>140</v>
      </c>
      <c r="D87" s="124" t="s">
        <v>171</v>
      </c>
      <c r="E87" s="152">
        <f t="shared" si="12"/>
        <v>3000</v>
      </c>
      <c r="F87" s="195">
        <f t="shared" si="11"/>
        <v>3</v>
      </c>
      <c r="G87" s="194">
        <f t="shared" si="13"/>
        <v>0</v>
      </c>
      <c r="H87" s="206">
        <v>0</v>
      </c>
      <c r="I87" s="206">
        <f t="shared" si="14"/>
        <v>3000</v>
      </c>
      <c r="J87" s="206">
        <f t="shared" si="10"/>
        <v>0</v>
      </c>
    </row>
    <row r="88" spans="1:10" ht="15.75" hidden="1">
      <c r="A88" s="123" t="s">
        <v>244</v>
      </c>
      <c r="B88" s="124" t="s">
        <v>178</v>
      </c>
      <c r="C88" s="124" t="s">
        <v>140</v>
      </c>
      <c r="D88" s="124" t="s">
        <v>171</v>
      </c>
      <c r="E88" s="152">
        <f t="shared" si="12"/>
        <v>3000</v>
      </c>
      <c r="F88" s="194">
        <f t="shared" si="11"/>
        <v>3</v>
      </c>
      <c r="G88" s="194">
        <f t="shared" si="13"/>
        <v>3</v>
      </c>
      <c r="H88" s="206">
        <f t="shared" si="14"/>
        <v>3000</v>
      </c>
      <c r="I88" s="206">
        <f t="shared" si="14"/>
        <v>3000</v>
      </c>
      <c r="J88" s="206">
        <f t="shared" si="10"/>
        <v>100</v>
      </c>
    </row>
    <row r="89" spans="1:10" ht="15.75" hidden="1">
      <c r="A89" s="123" t="s">
        <v>71</v>
      </c>
      <c r="B89" s="124" t="s">
        <v>178</v>
      </c>
      <c r="C89" s="124" t="s">
        <v>140</v>
      </c>
      <c r="D89" s="124" t="s">
        <v>171</v>
      </c>
      <c r="E89" s="152">
        <f t="shared" si="12"/>
        <v>3000</v>
      </c>
      <c r="F89" s="194">
        <f t="shared" si="11"/>
        <v>3</v>
      </c>
      <c r="G89" s="194">
        <f t="shared" si="13"/>
        <v>3</v>
      </c>
      <c r="H89" s="206">
        <f t="shared" si="14"/>
        <v>3000</v>
      </c>
      <c r="I89" s="206">
        <f t="shared" si="14"/>
        <v>3000</v>
      </c>
      <c r="J89" s="206">
        <f t="shared" si="10"/>
        <v>100</v>
      </c>
    </row>
    <row r="90" spans="1:10" ht="15.75" hidden="1">
      <c r="A90" s="123" t="s">
        <v>163</v>
      </c>
      <c r="B90" s="124" t="s">
        <v>178</v>
      </c>
      <c r="C90" s="124" t="s">
        <v>140</v>
      </c>
      <c r="D90" s="124" t="s">
        <v>171</v>
      </c>
      <c r="E90" s="152">
        <f t="shared" si="12"/>
        <v>3000</v>
      </c>
      <c r="F90" s="194">
        <f t="shared" si="11"/>
        <v>3</v>
      </c>
      <c r="G90" s="194">
        <f t="shared" si="13"/>
        <v>3</v>
      </c>
      <c r="H90" s="206">
        <f t="shared" si="14"/>
        <v>3000</v>
      </c>
      <c r="I90" s="206">
        <f t="shared" si="14"/>
        <v>3000</v>
      </c>
      <c r="J90" s="206">
        <f t="shared" si="10"/>
        <v>100</v>
      </c>
    </row>
    <row r="91" spans="1:10" ht="15.75" hidden="1">
      <c r="A91" s="143" t="s">
        <v>340</v>
      </c>
      <c r="B91" s="124" t="s">
        <v>178</v>
      </c>
      <c r="C91" s="124" t="s">
        <v>140</v>
      </c>
      <c r="D91" s="124" t="s">
        <v>171</v>
      </c>
      <c r="E91" s="152">
        <v>3000</v>
      </c>
      <c r="F91" s="194">
        <f t="shared" si="11"/>
        <v>3</v>
      </c>
      <c r="G91" s="194">
        <f t="shared" si="13"/>
        <v>3</v>
      </c>
      <c r="H91" s="206">
        <v>3000</v>
      </c>
      <c r="I91" s="206">
        <v>3000</v>
      </c>
      <c r="J91" s="206">
        <f t="shared" si="10"/>
        <v>100</v>
      </c>
    </row>
    <row r="92" spans="1:10" ht="15.75" hidden="1">
      <c r="A92" s="121" t="s">
        <v>68</v>
      </c>
      <c r="B92" s="122" t="s">
        <v>178</v>
      </c>
      <c r="C92" s="122" t="s">
        <v>140</v>
      </c>
      <c r="D92" s="122" t="s">
        <v>92</v>
      </c>
      <c r="E92" s="151">
        <f>E93+E107</f>
        <v>0</v>
      </c>
      <c r="F92" s="194">
        <f t="shared" si="11"/>
        <v>0</v>
      </c>
      <c r="G92" s="194">
        <f t="shared" si="13"/>
        <v>0</v>
      </c>
      <c r="H92" s="205">
        <v>0</v>
      </c>
      <c r="I92" s="205">
        <v>0</v>
      </c>
      <c r="J92" s="206" t="e">
        <f t="shared" si="10"/>
        <v>#DIV/0!</v>
      </c>
    </row>
    <row r="93" spans="1:10" ht="24.75" hidden="1">
      <c r="A93" s="101" t="s">
        <v>74</v>
      </c>
      <c r="B93" s="102" t="s">
        <v>178</v>
      </c>
      <c r="C93" s="102" t="s">
        <v>140</v>
      </c>
      <c r="D93" s="102" t="s">
        <v>92</v>
      </c>
      <c r="E93" s="151">
        <f aca="true" t="shared" si="15" ref="E93:E105">E94</f>
        <v>0</v>
      </c>
      <c r="F93" s="194">
        <f t="shared" si="11"/>
        <v>0</v>
      </c>
      <c r="G93" s="194">
        <f t="shared" si="13"/>
        <v>0</v>
      </c>
      <c r="H93" s="206">
        <f>H94</f>
        <v>0</v>
      </c>
      <c r="I93" s="206">
        <f>I94</f>
        <v>0</v>
      </c>
      <c r="J93" s="206" t="e">
        <f t="shared" si="10"/>
        <v>#DIV/0!</v>
      </c>
    </row>
    <row r="94" spans="1:10" ht="24.75" hidden="1">
      <c r="A94" s="101" t="s">
        <v>75</v>
      </c>
      <c r="B94" s="102" t="s">
        <v>178</v>
      </c>
      <c r="C94" s="102" t="s">
        <v>140</v>
      </c>
      <c r="D94" s="102" t="s">
        <v>92</v>
      </c>
      <c r="E94" s="151">
        <f>E101+E95</f>
        <v>0</v>
      </c>
      <c r="F94" s="194">
        <f t="shared" si="11"/>
        <v>0</v>
      </c>
      <c r="G94" s="194">
        <f t="shared" si="13"/>
        <v>0</v>
      </c>
      <c r="H94" s="206">
        <f>H101</f>
        <v>0</v>
      </c>
      <c r="I94" s="206">
        <f>I101</f>
        <v>0</v>
      </c>
      <c r="J94" s="206" t="e">
        <f t="shared" si="10"/>
        <v>#DIV/0!</v>
      </c>
    </row>
    <row r="95" spans="1:10" ht="24.75" hidden="1">
      <c r="A95" s="103" t="s">
        <v>212</v>
      </c>
      <c r="B95" s="100" t="s">
        <v>178</v>
      </c>
      <c r="C95" s="100" t="s">
        <v>140</v>
      </c>
      <c r="D95" s="100" t="s">
        <v>92</v>
      </c>
      <c r="E95" s="152">
        <f>E96</f>
        <v>0</v>
      </c>
      <c r="F95" s="195">
        <f t="shared" si="11"/>
        <v>0</v>
      </c>
      <c r="G95" s="194"/>
      <c r="H95" s="206"/>
      <c r="I95" s="206"/>
      <c r="J95" s="206" t="e">
        <f t="shared" si="10"/>
        <v>#DIV/0!</v>
      </c>
    </row>
    <row r="96" spans="1:10" ht="24.75" hidden="1">
      <c r="A96" s="123" t="s">
        <v>237</v>
      </c>
      <c r="B96" s="100" t="s">
        <v>178</v>
      </c>
      <c r="C96" s="100" t="s">
        <v>140</v>
      </c>
      <c r="D96" s="100" t="s">
        <v>92</v>
      </c>
      <c r="E96" s="152">
        <f>E97</f>
        <v>0</v>
      </c>
      <c r="F96" s="195">
        <f t="shared" si="11"/>
        <v>0</v>
      </c>
      <c r="G96" s="194"/>
      <c r="H96" s="206"/>
      <c r="I96" s="206"/>
      <c r="J96" s="206" t="e">
        <f t="shared" si="10"/>
        <v>#DIV/0!</v>
      </c>
    </row>
    <row r="97" spans="1:10" ht="24.75" hidden="1">
      <c r="A97" s="123" t="s">
        <v>239</v>
      </c>
      <c r="B97" s="100" t="s">
        <v>178</v>
      </c>
      <c r="C97" s="100" t="s">
        <v>140</v>
      </c>
      <c r="D97" s="100" t="s">
        <v>92</v>
      </c>
      <c r="E97" s="152">
        <f>E98</f>
        <v>0</v>
      </c>
      <c r="F97" s="195">
        <f t="shared" si="11"/>
        <v>0</v>
      </c>
      <c r="G97" s="194"/>
      <c r="H97" s="206"/>
      <c r="I97" s="206"/>
      <c r="J97" s="206" t="e">
        <f t="shared" si="10"/>
        <v>#DIV/0!</v>
      </c>
    </row>
    <row r="98" spans="1:10" ht="15.75" hidden="1">
      <c r="A98" s="123" t="s">
        <v>71</v>
      </c>
      <c r="B98" s="100" t="s">
        <v>178</v>
      </c>
      <c r="C98" s="100" t="s">
        <v>140</v>
      </c>
      <c r="D98" s="100" t="s">
        <v>92</v>
      </c>
      <c r="E98" s="152">
        <f>E99</f>
        <v>0</v>
      </c>
      <c r="F98" s="195">
        <f t="shared" si="11"/>
        <v>0</v>
      </c>
      <c r="G98" s="194"/>
      <c r="H98" s="206"/>
      <c r="I98" s="206"/>
      <c r="J98" s="206" t="e">
        <f t="shared" si="10"/>
        <v>#DIV/0!</v>
      </c>
    </row>
    <row r="99" spans="1:10" ht="15.75" hidden="1">
      <c r="A99" s="123" t="s">
        <v>153</v>
      </c>
      <c r="B99" s="100" t="s">
        <v>178</v>
      </c>
      <c r="C99" s="100" t="s">
        <v>140</v>
      </c>
      <c r="D99" s="100" t="s">
        <v>92</v>
      </c>
      <c r="E99" s="152">
        <f>E100</f>
        <v>0</v>
      </c>
      <c r="F99" s="195">
        <f t="shared" si="11"/>
        <v>0</v>
      </c>
      <c r="G99" s="194"/>
      <c r="H99" s="206"/>
      <c r="I99" s="206"/>
      <c r="J99" s="206" t="e">
        <f t="shared" si="10"/>
        <v>#DIV/0!</v>
      </c>
    </row>
    <row r="100" spans="1:10" ht="15.75" hidden="1">
      <c r="A100" s="123" t="s">
        <v>161</v>
      </c>
      <c r="B100" s="100" t="s">
        <v>178</v>
      </c>
      <c r="C100" s="100" t="s">
        <v>140</v>
      </c>
      <c r="D100" s="100" t="s">
        <v>92</v>
      </c>
      <c r="E100" s="152">
        <v>0</v>
      </c>
      <c r="F100" s="195">
        <f t="shared" si="11"/>
        <v>0</v>
      </c>
      <c r="G100" s="194"/>
      <c r="H100" s="206"/>
      <c r="I100" s="206"/>
      <c r="J100" s="206" t="e">
        <f t="shared" si="10"/>
        <v>#DIV/0!</v>
      </c>
    </row>
    <row r="101" spans="1:10" ht="15.75" hidden="1">
      <c r="A101" s="130" t="s">
        <v>135</v>
      </c>
      <c r="B101" s="100" t="s">
        <v>178</v>
      </c>
      <c r="C101" s="100" t="s">
        <v>140</v>
      </c>
      <c r="D101" s="100" t="s">
        <v>92</v>
      </c>
      <c r="E101" s="152">
        <f t="shared" si="15"/>
        <v>0</v>
      </c>
      <c r="F101" s="195">
        <f t="shared" si="11"/>
        <v>0</v>
      </c>
      <c r="G101" s="194">
        <f t="shared" si="13"/>
        <v>0</v>
      </c>
      <c r="H101" s="206">
        <f aca="true" t="shared" si="16" ref="H101:I105">H102</f>
        <v>0</v>
      </c>
      <c r="I101" s="206">
        <f t="shared" si="16"/>
        <v>0</v>
      </c>
      <c r="J101" s="206" t="e">
        <f t="shared" si="10"/>
        <v>#DIV/0!</v>
      </c>
    </row>
    <row r="102" spans="1:10" ht="15.75" hidden="1">
      <c r="A102" s="123" t="s">
        <v>241</v>
      </c>
      <c r="B102" s="100" t="s">
        <v>178</v>
      </c>
      <c r="C102" s="100" t="s">
        <v>140</v>
      </c>
      <c r="D102" s="100" t="s">
        <v>92</v>
      </c>
      <c r="E102" s="152">
        <f t="shared" si="15"/>
        <v>0</v>
      </c>
      <c r="F102" s="194">
        <f t="shared" si="11"/>
        <v>0</v>
      </c>
      <c r="G102" s="194">
        <f t="shared" si="13"/>
        <v>0</v>
      </c>
      <c r="H102" s="206">
        <f t="shared" si="16"/>
        <v>0</v>
      </c>
      <c r="I102" s="206">
        <f t="shared" si="16"/>
        <v>0</v>
      </c>
      <c r="J102" s="206" t="e">
        <f t="shared" si="10"/>
        <v>#DIV/0!</v>
      </c>
    </row>
    <row r="103" spans="1:10" ht="15.75" hidden="1">
      <c r="A103" s="123" t="s">
        <v>246</v>
      </c>
      <c r="B103" s="100" t="s">
        <v>178</v>
      </c>
      <c r="C103" s="100" t="s">
        <v>140</v>
      </c>
      <c r="D103" s="100" t="s">
        <v>92</v>
      </c>
      <c r="E103" s="152">
        <f t="shared" si="15"/>
        <v>0</v>
      </c>
      <c r="F103" s="194">
        <f t="shared" si="11"/>
        <v>0</v>
      </c>
      <c r="G103" s="194">
        <f t="shared" si="13"/>
        <v>0</v>
      </c>
      <c r="H103" s="206">
        <f t="shared" si="16"/>
        <v>0</v>
      </c>
      <c r="I103" s="206">
        <f t="shared" si="16"/>
        <v>0</v>
      </c>
      <c r="J103" s="206" t="e">
        <f t="shared" si="10"/>
        <v>#DIV/0!</v>
      </c>
    </row>
    <row r="104" spans="1:10" ht="15.75" hidden="1">
      <c r="A104" s="123" t="s">
        <v>71</v>
      </c>
      <c r="B104" s="100" t="s">
        <v>178</v>
      </c>
      <c r="C104" s="100" t="s">
        <v>140</v>
      </c>
      <c r="D104" s="100" t="s">
        <v>92</v>
      </c>
      <c r="E104" s="152">
        <f t="shared" si="15"/>
        <v>0</v>
      </c>
      <c r="F104" s="194">
        <f t="shared" si="11"/>
        <v>0</v>
      </c>
      <c r="G104" s="194">
        <f t="shared" si="13"/>
        <v>0</v>
      </c>
      <c r="H104" s="206">
        <f t="shared" si="16"/>
        <v>0</v>
      </c>
      <c r="I104" s="206">
        <f t="shared" si="16"/>
        <v>0</v>
      </c>
      <c r="J104" s="206" t="e">
        <f t="shared" si="10"/>
        <v>#DIV/0!</v>
      </c>
    </row>
    <row r="105" spans="1:10" ht="15.75" hidden="1">
      <c r="A105" s="123" t="s">
        <v>163</v>
      </c>
      <c r="B105" s="100" t="s">
        <v>178</v>
      </c>
      <c r="C105" s="100" t="s">
        <v>140</v>
      </c>
      <c r="D105" s="100" t="s">
        <v>92</v>
      </c>
      <c r="E105" s="152">
        <f t="shared" si="15"/>
        <v>0</v>
      </c>
      <c r="F105" s="194">
        <f t="shared" si="11"/>
        <v>0</v>
      </c>
      <c r="G105" s="194">
        <f t="shared" si="13"/>
        <v>0</v>
      </c>
      <c r="H105" s="206">
        <f t="shared" si="16"/>
        <v>0</v>
      </c>
      <c r="I105" s="206">
        <f t="shared" si="16"/>
        <v>0</v>
      </c>
      <c r="J105" s="206" t="e">
        <f t="shared" si="10"/>
        <v>#DIV/0!</v>
      </c>
    </row>
    <row r="106" spans="1:10" ht="15.75" hidden="1">
      <c r="A106" s="123" t="s">
        <v>399</v>
      </c>
      <c r="B106" s="100" t="s">
        <v>178</v>
      </c>
      <c r="C106" s="100" t="s">
        <v>140</v>
      </c>
      <c r="D106" s="100" t="s">
        <v>92</v>
      </c>
      <c r="E106" s="152">
        <v>0</v>
      </c>
      <c r="F106" s="194">
        <f t="shared" si="11"/>
        <v>0</v>
      </c>
      <c r="G106" s="194">
        <f t="shared" si="13"/>
        <v>0</v>
      </c>
      <c r="H106" s="206">
        <v>0</v>
      </c>
      <c r="I106" s="206">
        <v>0</v>
      </c>
      <c r="J106" s="206" t="e">
        <f t="shared" si="10"/>
        <v>#DIV/0!</v>
      </c>
    </row>
    <row r="107" spans="1:10" ht="27.75" customHeight="1" hidden="1">
      <c r="A107" s="101" t="s">
        <v>82</v>
      </c>
      <c r="B107" s="102" t="s">
        <v>178</v>
      </c>
      <c r="C107" s="102" t="s">
        <v>140</v>
      </c>
      <c r="D107" s="102" t="s">
        <v>92</v>
      </c>
      <c r="E107" s="151">
        <f aca="true" t="shared" si="17" ref="E107:E113">E108</f>
        <v>0</v>
      </c>
      <c r="F107" s="194">
        <f t="shared" si="11"/>
        <v>0</v>
      </c>
      <c r="G107" s="194">
        <f t="shared" si="13"/>
        <v>0</v>
      </c>
      <c r="H107" s="206">
        <f aca="true" t="shared" si="18" ref="H107:I113">H108</f>
        <v>0</v>
      </c>
      <c r="I107" s="206">
        <f t="shared" si="18"/>
        <v>0</v>
      </c>
      <c r="J107" s="206" t="e">
        <f t="shared" si="10"/>
        <v>#DIV/0!</v>
      </c>
    </row>
    <row r="108" spans="1:10" ht="15.75" hidden="1">
      <c r="A108" s="103" t="s">
        <v>76</v>
      </c>
      <c r="B108" s="100" t="s">
        <v>178</v>
      </c>
      <c r="C108" s="100" t="s">
        <v>140</v>
      </c>
      <c r="D108" s="100" t="s">
        <v>92</v>
      </c>
      <c r="E108" s="152">
        <f t="shared" si="17"/>
        <v>0</v>
      </c>
      <c r="F108" s="195">
        <f t="shared" si="11"/>
        <v>0</v>
      </c>
      <c r="G108" s="194">
        <f t="shared" si="13"/>
        <v>0</v>
      </c>
      <c r="H108" s="206">
        <f t="shared" si="18"/>
        <v>0</v>
      </c>
      <c r="I108" s="206">
        <f t="shared" si="18"/>
        <v>0</v>
      </c>
      <c r="J108" s="206" t="e">
        <f t="shared" si="10"/>
        <v>#DIV/0!</v>
      </c>
    </row>
    <row r="109" spans="1:10" ht="24.75" hidden="1">
      <c r="A109" s="123" t="s">
        <v>212</v>
      </c>
      <c r="B109" s="124" t="s">
        <v>178</v>
      </c>
      <c r="C109" s="124" t="s">
        <v>140</v>
      </c>
      <c r="D109" s="124" t="s">
        <v>92</v>
      </c>
      <c r="E109" s="152">
        <f t="shared" si="17"/>
        <v>0</v>
      </c>
      <c r="F109" s="195">
        <f t="shared" si="11"/>
        <v>0</v>
      </c>
      <c r="G109" s="194">
        <f t="shared" si="13"/>
        <v>0</v>
      </c>
      <c r="H109" s="206">
        <f t="shared" si="18"/>
        <v>0</v>
      </c>
      <c r="I109" s="206">
        <f t="shared" si="18"/>
        <v>0</v>
      </c>
      <c r="J109" s="206" t="e">
        <f t="shared" si="10"/>
        <v>#DIV/0!</v>
      </c>
    </row>
    <row r="110" spans="1:10" ht="24.75" hidden="1">
      <c r="A110" s="123" t="s">
        <v>237</v>
      </c>
      <c r="B110" s="124" t="s">
        <v>178</v>
      </c>
      <c r="C110" s="124" t="s">
        <v>140</v>
      </c>
      <c r="D110" s="124" t="s">
        <v>92</v>
      </c>
      <c r="E110" s="152">
        <f t="shared" si="17"/>
        <v>0</v>
      </c>
      <c r="F110" s="194">
        <f t="shared" si="11"/>
        <v>0</v>
      </c>
      <c r="G110" s="194">
        <f t="shared" si="13"/>
        <v>0</v>
      </c>
      <c r="H110" s="206">
        <f t="shared" si="18"/>
        <v>0</v>
      </c>
      <c r="I110" s="206">
        <f t="shared" si="18"/>
        <v>0</v>
      </c>
      <c r="J110" s="206" t="e">
        <f t="shared" si="10"/>
        <v>#DIV/0!</v>
      </c>
    </row>
    <row r="111" spans="1:10" ht="15.75" hidden="1">
      <c r="A111" s="123" t="s">
        <v>294</v>
      </c>
      <c r="B111" s="124" t="s">
        <v>178</v>
      </c>
      <c r="C111" s="124" t="s">
        <v>140</v>
      </c>
      <c r="D111" s="124" t="s">
        <v>92</v>
      </c>
      <c r="E111" s="152">
        <f t="shared" si="17"/>
        <v>0</v>
      </c>
      <c r="F111" s="194">
        <f t="shared" si="11"/>
        <v>0</v>
      </c>
      <c r="G111" s="194">
        <f t="shared" si="13"/>
        <v>0</v>
      </c>
      <c r="H111" s="206">
        <f t="shared" si="18"/>
        <v>0</v>
      </c>
      <c r="I111" s="206">
        <f t="shared" si="18"/>
        <v>0</v>
      </c>
      <c r="J111" s="206" t="e">
        <f t="shared" si="10"/>
        <v>#DIV/0!</v>
      </c>
    </row>
    <row r="112" spans="1:10" ht="15.75" hidden="1">
      <c r="A112" s="123" t="s">
        <v>71</v>
      </c>
      <c r="B112" s="124" t="s">
        <v>178</v>
      </c>
      <c r="C112" s="124" t="s">
        <v>140</v>
      </c>
      <c r="D112" s="124" t="s">
        <v>92</v>
      </c>
      <c r="E112" s="152">
        <f t="shared" si="17"/>
        <v>0</v>
      </c>
      <c r="F112" s="194">
        <f t="shared" si="11"/>
        <v>0</v>
      </c>
      <c r="G112" s="194">
        <f t="shared" si="13"/>
        <v>0</v>
      </c>
      <c r="H112" s="206">
        <f t="shared" si="18"/>
        <v>0</v>
      </c>
      <c r="I112" s="206">
        <f t="shared" si="18"/>
        <v>0</v>
      </c>
      <c r="J112" s="206" t="e">
        <f t="shared" si="10"/>
        <v>#DIV/0!</v>
      </c>
    </row>
    <row r="113" spans="1:10" ht="15.75" hidden="1">
      <c r="A113" s="123" t="s">
        <v>153</v>
      </c>
      <c r="B113" s="124" t="s">
        <v>178</v>
      </c>
      <c r="C113" s="124" t="s">
        <v>140</v>
      </c>
      <c r="D113" s="124" t="s">
        <v>92</v>
      </c>
      <c r="E113" s="152">
        <f t="shared" si="17"/>
        <v>0</v>
      </c>
      <c r="F113" s="194">
        <f t="shared" si="11"/>
        <v>0</v>
      </c>
      <c r="G113" s="194">
        <f t="shared" si="13"/>
        <v>0</v>
      </c>
      <c r="H113" s="206">
        <f t="shared" si="18"/>
        <v>0</v>
      </c>
      <c r="I113" s="206">
        <f t="shared" si="18"/>
        <v>0</v>
      </c>
      <c r="J113" s="206" t="e">
        <f t="shared" si="10"/>
        <v>#DIV/0!</v>
      </c>
    </row>
    <row r="114" spans="1:10" ht="18.75" customHeight="1" hidden="1">
      <c r="A114" s="123" t="s">
        <v>161</v>
      </c>
      <c r="B114" s="124" t="s">
        <v>178</v>
      </c>
      <c r="C114" s="124" t="s">
        <v>140</v>
      </c>
      <c r="D114" s="124" t="s">
        <v>92</v>
      </c>
      <c r="E114" s="152">
        <v>0</v>
      </c>
      <c r="F114" s="194">
        <f t="shared" si="11"/>
        <v>0</v>
      </c>
      <c r="G114" s="194">
        <f t="shared" si="13"/>
        <v>0</v>
      </c>
      <c r="H114" s="206">
        <v>0</v>
      </c>
      <c r="I114" s="206">
        <v>0</v>
      </c>
      <c r="J114" s="206" t="e">
        <f t="shared" si="10"/>
        <v>#DIV/0!</v>
      </c>
    </row>
    <row r="115" spans="1:10" ht="15.75">
      <c r="A115" s="121" t="s">
        <v>177</v>
      </c>
      <c r="B115" s="122" t="s">
        <v>178</v>
      </c>
      <c r="C115" s="122" t="s">
        <v>141</v>
      </c>
      <c r="D115" s="122"/>
      <c r="E115" s="151">
        <f>E116</f>
        <v>162113</v>
      </c>
      <c r="F115" s="194">
        <f t="shared" si="11"/>
        <v>162.113</v>
      </c>
      <c r="G115" s="194">
        <f t="shared" si="13"/>
        <v>101.61438000000001</v>
      </c>
      <c r="H115" s="205">
        <f aca="true" t="shared" si="19" ref="H115:I119">H116</f>
        <v>101614.38</v>
      </c>
      <c r="I115" s="205">
        <f t="shared" si="19"/>
        <v>153100</v>
      </c>
      <c r="J115" s="205">
        <f t="shared" si="10"/>
        <v>62.68120385163436</v>
      </c>
    </row>
    <row r="116" spans="1:10" ht="15.75">
      <c r="A116" s="121" t="s">
        <v>87</v>
      </c>
      <c r="B116" s="122" t="s">
        <v>178</v>
      </c>
      <c r="C116" s="122" t="s">
        <v>141</v>
      </c>
      <c r="D116" s="122" t="s">
        <v>151</v>
      </c>
      <c r="E116" s="151">
        <f>E117</f>
        <v>162113</v>
      </c>
      <c r="F116" s="194">
        <f t="shared" si="11"/>
        <v>162.113</v>
      </c>
      <c r="G116" s="194">
        <f t="shared" si="13"/>
        <v>101.61438000000001</v>
      </c>
      <c r="H116" s="205">
        <f t="shared" si="19"/>
        <v>101614.38</v>
      </c>
      <c r="I116" s="205">
        <f t="shared" si="19"/>
        <v>153100</v>
      </c>
      <c r="J116" s="205">
        <f t="shared" si="10"/>
        <v>62.68120385163436</v>
      </c>
    </row>
    <row r="117" spans="1:10" ht="14.25" customHeight="1" hidden="1">
      <c r="A117" s="217" t="s">
        <v>411</v>
      </c>
      <c r="B117" s="124" t="s">
        <v>178</v>
      </c>
      <c r="C117" s="124" t="s">
        <v>141</v>
      </c>
      <c r="D117" s="124" t="s">
        <v>151</v>
      </c>
      <c r="E117" s="152">
        <f>E118</f>
        <v>162113</v>
      </c>
      <c r="F117" s="195">
        <f t="shared" si="11"/>
        <v>162.113</v>
      </c>
      <c r="G117" s="195">
        <f t="shared" si="13"/>
        <v>101.61438000000001</v>
      </c>
      <c r="H117" s="206">
        <f>H118</f>
        <v>101614.38</v>
      </c>
      <c r="I117" s="206">
        <f>I119</f>
        <v>153100</v>
      </c>
      <c r="J117" s="206">
        <f t="shared" si="10"/>
        <v>62.68120385163436</v>
      </c>
    </row>
    <row r="118" spans="1:10" ht="24.75" customHeight="1" hidden="1">
      <c r="A118" s="217" t="s">
        <v>412</v>
      </c>
      <c r="B118" s="124" t="s">
        <v>178</v>
      </c>
      <c r="C118" s="124" t="s">
        <v>141</v>
      </c>
      <c r="D118" s="124" t="s">
        <v>151</v>
      </c>
      <c r="E118" s="152">
        <f>E119+E134</f>
        <v>162113</v>
      </c>
      <c r="F118" s="195">
        <f t="shared" si="11"/>
        <v>162.113</v>
      </c>
      <c r="G118" s="195">
        <f t="shared" si="13"/>
        <v>101.61438000000001</v>
      </c>
      <c r="H118" s="206">
        <f>H119+H134</f>
        <v>101614.38</v>
      </c>
      <c r="I118" s="206">
        <f>I119</f>
        <v>153100</v>
      </c>
      <c r="J118" s="206">
        <f t="shared" si="10"/>
        <v>62.68120385163436</v>
      </c>
    </row>
    <row r="119" spans="1:10" ht="15.75" hidden="1">
      <c r="A119" s="123" t="s">
        <v>104</v>
      </c>
      <c r="B119" s="124" t="s">
        <v>178</v>
      </c>
      <c r="C119" s="124" t="s">
        <v>141</v>
      </c>
      <c r="D119" s="124" t="s">
        <v>151</v>
      </c>
      <c r="E119" s="152">
        <f>E120</f>
        <v>151600</v>
      </c>
      <c r="F119" s="195">
        <f t="shared" si="11"/>
        <v>151.6</v>
      </c>
      <c r="G119" s="195">
        <f t="shared" si="13"/>
        <v>96.24210000000001</v>
      </c>
      <c r="H119" s="206">
        <f t="shared" si="19"/>
        <v>96242.1</v>
      </c>
      <c r="I119" s="206">
        <f t="shared" si="19"/>
        <v>153100</v>
      </c>
      <c r="J119" s="206">
        <f t="shared" si="10"/>
        <v>63.48423482849604</v>
      </c>
    </row>
    <row r="120" spans="1:10" ht="24.75" hidden="1">
      <c r="A120" s="123" t="s">
        <v>202</v>
      </c>
      <c r="B120" s="124" t="s">
        <v>178</v>
      </c>
      <c r="C120" s="124" t="s">
        <v>141</v>
      </c>
      <c r="D120" s="124" t="s">
        <v>151</v>
      </c>
      <c r="E120" s="152">
        <f>E121+E129</f>
        <v>151600</v>
      </c>
      <c r="F120" s="195">
        <f t="shared" si="11"/>
        <v>151.6</v>
      </c>
      <c r="G120" s="195">
        <f t="shared" si="13"/>
        <v>96.24210000000001</v>
      </c>
      <c r="H120" s="206">
        <f>H121+H129</f>
        <v>96242.1</v>
      </c>
      <c r="I120" s="206">
        <f>I121+I129</f>
        <v>153100</v>
      </c>
      <c r="J120" s="206">
        <f t="shared" si="10"/>
        <v>63.48423482849604</v>
      </c>
    </row>
    <row r="121" spans="1:10" ht="48.75" hidden="1">
      <c r="A121" s="123" t="s">
        <v>133</v>
      </c>
      <c r="B121" s="124" t="s">
        <v>178</v>
      </c>
      <c r="C121" s="124" t="s">
        <v>141</v>
      </c>
      <c r="D121" s="124" t="s">
        <v>151</v>
      </c>
      <c r="E121" s="152">
        <f>E122</f>
        <v>151600</v>
      </c>
      <c r="F121" s="195">
        <f t="shared" si="11"/>
        <v>151.6</v>
      </c>
      <c r="G121" s="195">
        <f t="shared" si="13"/>
        <v>96.24210000000001</v>
      </c>
      <c r="H121" s="206">
        <v>96242.1</v>
      </c>
      <c r="I121" s="206">
        <f>I122</f>
        <v>153100</v>
      </c>
      <c r="J121" s="206">
        <f t="shared" si="10"/>
        <v>63.48423482849604</v>
      </c>
    </row>
    <row r="122" spans="1:10" ht="24.75" hidden="1">
      <c r="A122" s="123" t="s">
        <v>271</v>
      </c>
      <c r="B122" s="124" t="s">
        <v>178</v>
      </c>
      <c r="C122" s="124" t="s">
        <v>141</v>
      </c>
      <c r="D122" s="124" t="s">
        <v>151</v>
      </c>
      <c r="E122" s="152">
        <f>E123+E126</f>
        <v>151600</v>
      </c>
      <c r="F122" s="195">
        <f t="shared" si="11"/>
        <v>151.6</v>
      </c>
      <c r="G122" s="195">
        <f t="shared" si="13"/>
        <v>147.7</v>
      </c>
      <c r="H122" s="206">
        <f>H123+H126</f>
        <v>147700</v>
      </c>
      <c r="I122" s="206">
        <f>I123+I126</f>
        <v>153100</v>
      </c>
      <c r="J122" s="206">
        <f t="shared" si="10"/>
        <v>97.42744063324538</v>
      </c>
    </row>
    <row r="123" spans="1:10" ht="15.75" hidden="1">
      <c r="A123" s="123" t="s">
        <v>232</v>
      </c>
      <c r="B123" s="124" t="s">
        <v>178</v>
      </c>
      <c r="C123" s="124" t="s">
        <v>141</v>
      </c>
      <c r="D123" s="124" t="s">
        <v>151</v>
      </c>
      <c r="E123" s="152">
        <f>E124</f>
        <v>116438</v>
      </c>
      <c r="F123" s="195">
        <f t="shared" si="11"/>
        <v>116.438</v>
      </c>
      <c r="G123" s="195">
        <f t="shared" si="13"/>
        <v>113.44</v>
      </c>
      <c r="H123" s="206">
        <f>H124</f>
        <v>113440</v>
      </c>
      <c r="I123" s="206">
        <f>I124</f>
        <v>117590</v>
      </c>
      <c r="J123" s="206">
        <f t="shared" si="10"/>
        <v>97.42523918308456</v>
      </c>
    </row>
    <row r="124" spans="1:10" ht="15.75" hidden="1">
      <c r="A124" s="123" t="s">
        <v>143</v>
      </c>
      <c r="B124" s="124" t="s">
        <v>178</v>
      </c>
      <c r="C124" s="124" t="s">
        <v>141</v>
      </c>
      <c r="D124" s="124" t="s">
        <v>151</v>
      </c>
      <c r="E124" s="152">
        <f>E125</f>
        <v>116438</v>
      </c>
      <c r="F124" s="195">
        <f t="shared" si="11"/>
        <v>116.438</v>
      </c>
      <c r="G124" s="195">
        <f t="shared" si="13"/>
        <v>113.44</v>
      </c>
      <c r="H124" s="206">
        <f>H125</f>
        <v>113440</v>
      </c>
      <c r="I124" s="206">
        <f>I125</f>
        <v>117590</v>
      </c>
      <c r="J124" s="206">
        <f t="shared" si="10"/>
        <v>97.42523918308456</v>
      </c>
    </row>
    <row r="125" spans="1:10" ht="15.75" hidden="1">
      <c r="A125" s="123" t="s">
        <v>145</v>
      </c>
      <c r="B125" s="124" t="s">
        <v>178</v>
      </c>
      <c r="C125" s="124" t="s">
        <v>141</v>
      </c>
      <c r="D125" s="124" t="s">
        <v>151</v>
      </c>
      <c r="E125" s="152">
        <v>116438</v>
      </c>
      <c r="F125" s="195">
        <f t="shared" si="11"/>
        <v>116.438</v>
      </c>
      <c r="G125" s="195">
        <f t="shared" si="13"/>
        <v>113.44</v>
      </c>
      <c r="H125" s="206">
        <v>113440</v>
      </c>
      <c r="I125" s="206">
        <v>117590</v>
      </c>
      <c r="J125" s="206">
        <f t="shared" si="10"/>
        <v>97.42523918308456</v>
      </c>
    </row>
    <row r="126" spans="1:10" ht="36.75" hidden="1">
      <c r="A126" s="123" t="s">
        <v>234</v>
      </c>
      <c r="B126" s="124" t="s">
        <v>178</v>
      </c>
      <c r="C126" s="124" t="s">
        <v>141</v>
      </c>
      <c r="D126" s="124" t="s">
        <v>151</v>
      </c>
      <c r="E126" s="152">
        <f>E127</f>
        <v>35162</v>
      </c>
      <c r="F126" s="195">
        <f t="shared" si="11"/>
        <v>35.162</v>
      </c>
      <c r="G126" s="195">
        <f t="shared" si="13"/>
        <v>34.26</v>
      </c>
      <c r="H126" s="206">
        <f>H127</f>
        <v>34260</v>
      </c>
      <c r="I126" s="206">
        <f>I127</f>
        <v>35510</v>
      </c>
      <c r="J126" s="206">
        <f t="shared" si="10"/>
        <v>97.43473067516068</v>
      </c>
    </row>
    <row r="127" spans="1:10" ht="15.75" hidden="1">
      <c r="A127" s="123" t="s">
        <v>143</v>
      </c>
      <c r="B127" s="124" t="s">
        <v>178</v>
      </c>
      <c r="C127" s="124" t="s">
        <v>141</v>
      </c>
      <c r="D127" s="124" t="s">
        <v>151</v>
      </c>
      <c r="E127" s="152">
        <f>E128</f>
        <v>35162</v>
      </c>
      <c r="F127" s="195">
        <f t="shared" si="11"/>
        <v>35.162</v>
      </c>
      <c r="G127" s="195">
        <f t="shared" si="13"/>
        <v>34.26</v>
      </c>
      <c r="H127" s="206">
        <f>H128</f>
        <v>34260</v>
      </c>
      <c r="I127" s="206">
        <f>I128</f>
        <v>35510</v>
      </c>
      <c r="J127" s="206">
        <f t="shared" si="10"/>
        <v>97.43473067516068</v>
      </c>
    </row>
    <row r="128" spans="1:10" ht="15.75" hidden="1">
      <c r="A128" s="123" t="s">
        <v>147</v>
      </c>
      <c r="B128" s="124" t="s">
        <v>178</v>
      </c>
      <c r="C128" s="124" t="s">
        <v>141</v>
      </c>
      <c r="D128" s="124" t="s">
        <v>151</v>
      </c>
      <c r="E128" s="152">
        <v>35162</v>
      </c>
      <c r="F128" s="195">
        <f t="shared" si="11"/>
        <v>35.162</v>
      </c>
      <c r="G128" s="195">
        <f t="shared" si="13"/>
        <v>34.26</v>
      </c>
      <c r="H128" s="206">
        <v>34260</v>
      </c>
      <c r="I128" s="206">
        <v>35510</v>
      </c>
      <c r="J128" s="206">
        <f t="shared" si="10"/>
        <v>97.43473067516068</v>
      </c>
    </row>
    <row r="129" spans="1:10" ht="29.25" customHeight="1" hidden="1">
      <c r="A129" s="123" t="s">
        <v>212</v>
      </c>
      <c r="B129" s="124" t="s">
        <v>178</v>
      </c>
      <c r="C129" s="124" t="s">
        <v>141</v>
      </c>
      <c r="D129" s="124" t="s">
        <v>151</v>
      </c>
      <c r="E129" s="152">
        <f>E130</f>
        <v>0</v>
      </c>
      <c r="F129" s="195">
        <f t="shared" si="11"/>
        <v>0</v>
      </c>
      <c r="G129" s="195">
        <f t="shared" si="13"/>
        <v>0</v>
      </c>
      <c r="H129" s="206">
        <f aca="true" t="shared" si="20" ref="H129:I132">H130</f>
        <v>0</v>
      </c>
      <c r="I129" s="206">
        <f t="shared" si="20"/>
        <v>0</v>
      </c>
      <c r="J129" s="206" t="e">
        <f t="shared" si="10"/>
        <v>#DIV/0!</v>
      </c>
    </row>
    <row r="130" spans="1:10" ht="35.25" customHeight="1" hidden="1">
      <c r="A130" s="123" t="s">
        <v>237</v>
      </c>
      <c r="B130" s="124" t="s">
        <v>178</v>
      </c>
      <c r="C130" s="124" t="s">
        <v>141</v>
      </c>
      <c r="D130" s="124" t="s">
        <v>151</v>
      </c>
      <c r="E130" s="152">
        <f>E131</f>
        <v>0</v>
      </c>
      <c r="F130" s="195">
        <f t="shared" si="11"/>
        <v>0</v>
      </c>
      <c r="G130" s="195">
        <f t="shared" si="13"/>
        <v>0</v>
      </c>
      <c r="H130" s="206">
        <f t="shared" si="20"/>
        <v>0</v>
      </c>
      <c r="I130" s="206">
        <f t="shared" si="20"/>
        <v>0</v>
      </c>
      <c r="J130" s="206" t="e">
        <f t="shared" si="10"/>
        <v>#DIV/0!</v>
      </c>
    </row>
    <row r="131" spans="1:10" ht="24.75" hidden="1">
      <c r="A131" s="123" t="s">
        <v>239</v>
      </c>
      <c r="B131" s="124" t="s">
        <v>178</v>
      </c>
      <c r="C131" s="124" t="s">
        <v>141</v>
      </c>
      <c r="D131" s="124" t="s">
        <v>151</v>
      </c>
      <c r="E131" s="152">
        <f>E132</f>
        <v>0</v>
      </c>
      <c r="F131" s="195">
        <f t="shared" si="11"/>
        <v>0</v>
      </c>
      <c r="G131" s="195">
        <f t="shared" si="13"/>
        <v>0</v>
      </c>
      <c r="H131" s="206">
        <f t="shared" si="20"/>
        <v>0</v>
      </c>
      <c r="I131" s="206">
        <f t="shared" si="20"/>
        <v>0</v>
      </c>
      <c r="J131" s="206" t="e">
        <f t="shared" si="10"/>
        <v>#DIV/0!</v>
      </c>
    </row>
    <row r="132" spans="1:12" ht="15.75" hidden="1">
      <c r="A132" s="123" t="s">
        <v>73</v>
      </c>
      <c r="B132" s="124" t="s">
        <v>178</v>
      </c>
      <c r="C132" s="124" t="s">
        <v>141</v>
      </c>
      <c r="D132" s="124" t="s">
        <v>151</v>
      </c>
      <c r="E132" s="152">
        <f>E133</f>
        <v>0</v>
      </c>
      <c r="F132" s="195">
        <f t="shared" si="11"/>
        <v>0</v>
      </c>
      <c r="G132" s="195">
        <f t="shared" si="13"/>
        <v>0</v>
      </c>
      <c r="H132" s="206">
        <f t="shared" si="20"/>
        <v>0</v>
      </c>
      <c r="I132" s="206">
        <f t="shared" si="20"/>
        <v>0</v>
      </c>
      <c r="J132" s="206" t="e">
        <f t="shared" si="10"/>
        <v>#DIV/0!</v>
      </c>
      <c r="K132" s="125"/>
      <c r="L132" s="125"/>
    </row>
    <row r="133" spans="1:12" ht="15.75" hidden="1">
      <c r="A133" s="123" t="s">
        <v>168</v>
      </c>
      <c r="B133" s="124" t="s">
        <v>178</v>
      </c>
      <c r="C133" s="124" t="s">
        <v>141</v>
      </c>
      <c r="D133" s="124" t="s">
        <v>151</v>
      </c>
      <c r="E133" s="152">
        <v>0</v>
      </c>
      <c r="F133" s="195">
        <f t="shared" si="11"/>
        <v>0</v>
      </c>
      <c r="G133" s="195">
        <f t="shared" si="13"/>
        <v>0</v>
      </c>
      <c r="H133" s="206">
        <v>0</v>
      </c>
      <c r="I133" s="206">
        <v>0</v>
      </c>
      <c r="J133" s="206" t="e">
        <f t="shared" si="10"/>
        <v>#DIV/0!</v>
      </c>
      <c r="K133" s="125"/>
      <c r="L133" s="125"/>
    </row>
    <row r="134" spans="1:12" ht="15.75" hidden="1">
      <c r="A134" s="218" t="s">
        <v>414</v>
      </c>
      <c r="B134" s="124" t="s">
        <v>178</v>
      </c>
      <c r="C134" s="124" t="s">
        <v>141</v>
      </c>
      <c r="D134" s="124" t="s">
        <v>151</v>
      </c>
      <c r="E134" s="152">
        <f>E135</f>
        <v>10513</v>
      </c>
      <c r="F134" s="195">
        <f t="shared" si="11"/>
        <v>10.513</v>
      </c>
      <c r="G134" s="195">
        <f t="shared" si="13"/>
        <v>5.37228</v>
      </c>
      <c r="H134" s="205">
        <f>H135</f>
        <v>5372.28</v>
      </c>
      <c r="I134" s="206">
        <v>0</v>
      </c>
      <c r="J134" s="206">
        <f t="shared" si="10"/>
        <v>51.101303148482835</v>
      </c>
      <c r="K134" s="125"/>
      <c r="L134" s="125"/>
    </row>
    <row r="135" spans="1:12" ht="17.25" customHeight="1" hidden="1">
      <c r="A135" s="217" t="s">
        <v>416</v>
      </c>
      <c r="B135" s="124" t="s">
        <v>178</v>
      </c>
      <c r="C135" s="124" t="s">
        <v>141</v>
      </c>
      <c r="D135" s="124" t="s">
        <v>151</v>
      </c>
      <c r="E135" s="152">
        <f>E136</f>
        <v>10513</v>
      </c>
      <c r="F135" s="195">
        <f t="shared" si="11"/>
        <v>10.513</v>
      </c>
      <c r="G135" s="195">
        <f t="shared" si="13"/>
        <v>5.37228</v>
      </c>
      <c r="H135" s="206">
        <f>H136</f>
        <v>5372.28</v>
      </c>
      <c r="I135" s="206">
        <v>0</v>
      </c>
      <c r="J135" s="206">
        <f t="shared" si="10"/>
        <v>51.101303148482835</v>
      </c>
      <c r="K135" s="125"/>
      <c r="L135" s="125"/>
    </row>
    <row r="136" spans="1:12" ht="48.75" hidden="1">
      <c r="A136" s="136" t="s">
        <v>133</v>
      </c>
      <c r="B136" s="124" t="s">
        <v>178</v>
      </c>
      <c r="C136" s="124" t="s">
        <v>141</v>
      </c>
      <c r="D136" s="124" t="s">
        <v>151</v>
      </c>
      <c r="E136" s="179">
        <f>E137</f>
        <v>10513</v>
      </c>
      <c r="F136" s="195">
        <f t="shared" si="11"/>
        <v>10.513</v>
      </c>
      <c r="G136" s="195">
        <f t="shared" si="13"/>
        <v>5.37228</v>
      </c>
      <c r="H136" s="206">
        <v>5372.28</v>
      </c>
      <c r="I136" s="206">
        <v>0</v>
      </c>
      <c r="J136" s="206">
        <f t="shared" si="10"/>
        <v>51.101303148482835</v>
      </c>
      <c r="K136" s="125"/>
      <c r="L136" s="125"/>
    </row>
    <row r="137" spans="1:12" ht="24.75" hidden="1">
      <c r="A137" s="218" t="s">
        <v>415</v>
      </c>
      <c r="B137" s="124" t="s">
        <v>178</v>
      </c>
      <c r="C137" s="124" t="s">
        <v>141</v>
      </c>
      <c r="D137" s="124" t="s">
        <v>151</v>
      </c>
      <c r="E137" s="179">
        <f>E138+E141</f>
        <v>10513</v>
      </c>
      <c r="F137" s="195">
        <f t="shared" si="11"/>
        <v>10.513</v>
      </c>
      <c r="G137" s="195">
        <f t="shared" si="13"/>
        <v>0</v>
      </c>
      <c r="H137" s="206">
        <f>H138</f>
        <v>0</v>
      </c>
      <c r="I137" s="206">
        <v>0</v>
      </c>
      <c r="J137" s="206">
        <f t="shared" si="10"/>
        <v>0</v>
      </c>
      <c r="K137" s="125"/>
      <c r="L137" s="125"/>
    </row>
    <row r="138" spans="1:12" ht="15.75" hidden="1">
      <c r="A138" s="217" t="s">
        <v>12</v>
      </c>
      <c r="B138" s="124" t="s">
        <v>178</v>
      </c>
      <c r="C138" s="124" t="s">
        <v>141</v>
      </c>
      <c r="D138" s="124" t="s">
        <v>151</v>
      </c>
      <c r="E138" s="179">
        <f>E139</f>
        <v>8072</v>
      </c>
      <c r="F138" s="195">
        <f t="shared" si="11"/>
        <v>8.072</v>
      </c>
      <c r="G138" s="195">
        <f t="shared" si="13"/>
        <v>0</v>
      </c>
      <c r="H138" s="206">
        <f>H139+H143</f>
        <v>0</v>
      </c>
      <c r="I138" s="206">
        <v>0</v>
      </c>
      <c r="J138" s="206">
        <f t="shared" si="10"/>
        <v>0</v>
      </c>
      <c r="K138" s="125"/>
      <c r="L138" s="125"/>
    </row>
    <row r="139" spans="1:12" ht="24.75" hidden="1">
      <c r="A139" s="218" t="s">
        <v>415</v>
      </c>
      <c r="B139" s="124" t="s">
        <v>178</v>
      </c>
      <c r="C139" s="124" t="s">
        <v>141</v>
      </c>
      <c r="D139" s="124" t="s">
        <v>151</v>
      </c>
      <c r="E139" s="179">
        <f>E140</f>
        <v>8072</v>
      </c>
      <c r="F139" s="195">
        <f t="shared" si="11"/>
        <v>8.072</v>
      </c>
      <c r="G139" s="194">
        <f t="shared" si="13"/>
        <v>0</v>
      </c>
      <c r="H139" s="206">
        <f>H140</f>
        <v>0</v>
      </c>
      <c r="I139" s="206">
        <v>0</v>
      </c>
      <c r="J139" s="206">
        <f t="shared" si="10"/>
        <v>0</v>
      </c>
      <c r="K139" s="125"/>
      <c r="L139" s="125"/>
    </row>
    <row r="140" spans="1:12" ht="24.75" hidden="1">
      <c r="A140" s="217" t="s">
        <v>416</v>
      </c>
      <c r="B140" s="124" t="s">
        <v>178</v>
      </c>
      <c r="C140" s="124" t="s">
        <v>141</v>
      </c>
      <c r="D140" s="124" t="s">
        <v>151</v>
      </c>
      <c r="E140" s="179">
        <v>8072</v>
      </c>
      <c r="F140" s="195">
        <f t="shared" si="11"/>
        <v>8.072</v>
      </c>
      <c r="G140" s="194">
        <f t="shared" si="13"/>
        <v>0</v>
      </c>
      <c r="H140" s="206"/>
      <c r="I140" s="206">
        <v>0</v>
      </c>
      <c r="J140" s="206">
        <f t="shared" si="10"/>
        <v>0</v>
      </c>
      <c r="K140" s="125"/>
      <c r="L140" s="125"/>
    </row>
    <row r="141" spans="1:12" ht="36.75" hidden="1">
      <c r="A141" s="123" t="s">
        <v>234</v>
      </c>
      <c r="B141" s="124" t="s">
        <v>178</v>
      </c>
      <c r="C141" s="124" t="s">
        <v>141</v>
      </c>
      <c r="D141" s="124" t="s">
        <v>151</v>
      </c>
      <c r="E141" s="179">
        <f>E142</f>
        <v>2441</v>
      </c>
      <c r="F141" s="195">
        <f t="shared" si="11"/>
        <v>2.441</v>
      </c>
      <c r="G141" s="194">
        <f t="shared" si="13"/>
        <v>0</v>
      </c>
      <c r="H141" s="206">
        <f>H142</f>
        <v>0</v>
      </c>
      <c r="I141" s="206">
        <f>I142</f>
        <v>0</v>
      </c>
      <c r="J141" s="206">
        <f t="shared" si="10"/>
        <v>0</v>
      </c>
      <c r="K141" s="125"/>
      <c r="L141" s="125"/>
    </row>
    <row r="142" spans="1:12" ht="15.75" hidden="1">
      <c r="A142" s="123" t="s">
        <v>143</v>
      </c>
      <c r="B142" s="124" t="s">
        <v>178</v>
      </c>
      <c r="C142" s="124" t="s">
        <v>141</v>
      </c>
      <c r="D142" s="124" t="s">
        <v>151</v>
      </c>
      <c r="E142" s="179">
        <f>E143</f>
        <v>2441</v>
      </c>
      <c r="F142" s="195">
        <f t="shared" si="11"/>
        <v>2.441</v>
      </c>
      <c r="G142" s="194">
        <v>0</v>
      </c>
      <c r="H142" s="206">
        <v>0</v>
      </c>
      <c r="I142" s="206">
        <v>0</v>
      </c>
      <c r="J142" s="206">
        <f t="shared" si="10"/>
        <v>0</v>
      </c>
      <c r="K142" s="125"/>
      <c r="L142" s="125"/>
    </row>
    <row r="143" spans="1:12" ht="15.75" hidden="1">
      <c r="A143" s="123" t="s">
        <v>147</v>
      </c>
      <c r="B143" s="124" t="s">
        <v>178</v>
      </c>
      <c r="C143" s="124" t="s">
        <v>141</v>
      </c>
      <c r="D143" s="124" t="s">
        <v>151</v>
      </c>
      <c r="E143" s="179">
        <v>2441</v>
      </c>
      <c r="F143" s="195">
        <f t="shared" si="11"/>
        <v>2.441</v>
      </c>
      <c r="G143" s="194"/>
      <c r="H143" s="206"/>
      <c r="I143" s="206"/>
      <c r="J143" s="206">
        <f aca="true" t="shared" si="21" ref="J143:J206">G143/F143*100</f>
        <v>0</v>
      </c>
      <c r="K143" s="125"/>
      <c r="L143" s="125"/>
    </row>
    <row r="144" spans="1:12" ht="26.25" customHeight="1">
      <c r="A144" s="118" t="s">
        <v>10</v>
      </c>
      <c r="B144" s="126">
        <v>950</v>
      </c>
      <c r="C144" s="127">
        <v>3</v>
      </c>
      <c r="D144" s="127">
        <v>0</v>
      </c>
      <c r="E144" s="151">
        <f>E145</f>
        <v>488000</v>
      </c>
      <c r="F144" s="194">
        <f t="shared" si="11"/>
        <v>488</v>
      </c>
      <c r="G144" s="194">
        <f>H144/1000</f>
        <v>478.7</v>
      </c>
      <c r="H144" s="205">
        <f>H145</f>
        <v>478700</v>
      </c>
      <c r="I144" s="205">
        <f>I146</f>
        <v>0</v>
      </c>
      <c r="J144" s="205">
        <f t="shared" si="21"/>
        <v>98.09426229508198</v>
      </c>
      <c r="K144" s="125"/>
      <c r="L144" s="125"/>
    </row>
    <row r="145" spans="1:12" ht="26.25" customHeight="1">
      <c r="A145" s="149" t="s">
        <v>179</v>
      </c>
      <c r="B145" s="126"/>
      <c r="C145" s="127">
        <v>3</v>
      </c>
      <c r="D145" s="127">
        <v>14</v>
      </c>
      <c r="E145" s="151">
        <f>E146+E155</f>
        <v>488000</v>
      </c>
      <c r="F145" s="194">
        <f>F146+F155</f>
        <v>488</v>
      </c>
      <c r="G145" s="194">
        <f>G146+G155</f>
        <v>478.7</v>
      </c>
      <c r="H145" s="205">
        <f>H146+H155</f>
        <v>478700</v>
      </c>
      <c r="I145" s="205"/>
      <c r="J145" s="205">
        <f t="shared" si="21"/>
        <v>98.09426229508198</v>
      </c>
      <c r="K145" s="125"/>
      <c r="L145" s="125"/>
    </row>
    <row r="146" spans="1:12" ht="28.5" customHeight="1" hidden="1">
      <c r="A146" s="130" t="s">
        <v>482</v>
      </c>
      <c r="B146" s="131">
        <v>950</v>
      </c>
      <c r="C146" s="132">
        <v>3</v>
      </c>
      <c r="D146" s="132">
        <v>14</v>
      </c>
      <c r="E146" s="152">
        <f>E148</f>
        <v>50000</v>
      </c>
      <c r="F146" s="195">
        <f t="shared" si="11"/>
        <v>50</v>
      </c>
      <c r="G146" s="195">
        <f t="shared" si="13"/>
        <v>50</v>
      </c>
      <c r="H146" s="206">
        <f>H148</f>
        <v>50000</v>
      </c>
      <c r="I146" s="205">
        <f>I155</f>
        <v>0</v>
      </c>
      <c r="J146" s="206">
        <f t="shared" si="21"/>
        <v>100</v>
      </c>
      <c r="K146" s="125"/>
      <c r="L146" s="125"/>
    </row>
    <row r="147" spans="1:12" ht="28.5" customHeight="1" hidden="1">
      <c r="A147" s="130" t="s">
        <v>483</v>
      </c>
      <c r="B147" s="131"/>
      <c r="C147" s="200" t="s">
        <v>151</v>
      </c>
      <c r="D147" s="199">
        <v>14</v>
      </c>
      <c r="E147" s="152">
        <f aca="true" t="shared" si="22" ref="E147:E153">E148</f>
        <v>50000</v>
      </c>
      <c r="F147" s="195">
        <f t="shared" si="11"/>
        <v>50</v>
      </c>
      <c r="G147" s="194">
        <v>50</v>
      </c>
      <c r="H147" s="206">
        <f aca="true" t="shared" si="23" ref="H147:H153">H148</f>
        <v>50000</v>
      </c>
      <c r="I147" s="205"/>
      <c r="J147" s="206">
        <f t="shared" si="21"/>
        <v>100</v>
      </c>
      <c r="K147" s="125"/>
      <c r="L147" s="125"/>
    </row>
    <row r="148" spans="1:12" ht="28.5" customHeight="1" hidden="1">
      <c r="A148" s="130" t="s">
        <v>484</v>
      </c>
      <c r="B148" s="131"/>
      <c r="C148" s="132">
        <v>3</v>
      </c>
      <c r="D148" s="132">
        <v>14</v>
      </c>
      <c r="E148" s="152">
        <f t="shared" si="22"/>
        <v>50000</v>
      </c>
      <c r="F148" s="195">
        <f t="shared" si="11"/>
        <v>50</v>
      </c>
      <c r="G148" s="194">
        <v>50</v>
      </c>
      <c r="H148" s="206">
        <f t="shared" si="23"/>
        <v>50000</v>
      </c>
      <c r="I148" s="205"/>
      <c r="J148" s="206">
        <f t="shared" si="21"/>
        <v>100</v>
      </c>
      <c r="K148" s="125"/>
      <c r="L148" s="125"/>
    </row>
    <row r="149" spans="1:12" ht="16.5" customHeight="1" hidden="1">
      <c r="A149" s="130" t="s">
        <v>135</v>
      </c>
      <c r="B149" s="131"/>
      <c r="C149" s="132">
        <v>3</v>
      </c>
      <c r="D149" s="132">
        <v>14</v>
      </c>
      <c r="E149" s="152">
        <f t="shared" si="22"/>
        <v>50000</v>
      </c>
      <c r="F149" s="195">
        <f t="shared" si="11"/>
        <v>50</v>
      </c>
      <c r="G149" s="194">
        <v>50</v>
      </c>
      <c r="H149" s="206">
        <f t="shared" si="23"/>
        <v>50000</v>
      </c>
      <c r="I149" s="205"/>
      <c r="J149" s="206">
        <f t="shared" si="21"/>
        <v>100</v>
      </c>
      <c r="K149" s="125"/>
      <c r="L149" s="125"/>
    </row>
    <row r="150" spans="1:12" ht="17.25" customHeight="1" hidden="1">
      <c r="A150" s="123" t="s">
        <v>241</v>
      </c>
      <c r="B150" s="131"/>
      <c r="C150" s="132">
        <v>3</v>
      </c>
      <c r="D150" s="132">
        <v>14</v>
      </c>
      <c r="E150" s="152">
        <f t="shared" si="22"/>
        <v>50000</v>
      </c>
      <c r="F150" s="195">
        <f t="shared" si="11"/>
        <v>50</v>
      </c>
      <c r="G150" s="194"/>
      <c r="H150" s="206">
        <f t="shared" si="23"/>
        <v>50000</v>
      </c>
      <c r="I150" s="205"/>
      <c r="J150" s="206">
        <f t="shared" si="21"/>
        <v>0</v>
      </c>
      <c r="K150" s="125"/>
      <c r="L150" s="125"/>
    </row>
    <row r="151" spans="1:12" ht="19.5" customHeight="1" hidden="1">
      <c r="A151" s="123" t="s">
        <v>246</v>
      </c>
      <c r="B151" s="131"/>
      <c r="C151" s="132">
        <v>3</v>
      </c>
      <c r="D151" s="132">
        <v>14</v>
      </c>
      <c r="E151" s="152">
        <f t="shared" si="22"/>
        <v>50000</v>
      </c>
      <c r="F151" s="195">
        <f t="shared" si="11"/>
        <v>50</v>
      </c>
      <c r="G151" s="194"/>
      <c r="H151" s="206">
        <f t="shared" si="23"/>
        <v>50000</v>
      </c>
      <c r="I151" s="205"/>
      <c r="J151" s="206">
        <f t="shared" si="21"/>
        <v>0</v>
      </c>
      <c r="K151" s="125"/>
      <c r="L151" s="125"/>
    </row>
    <row r="152" spans="1:12" ht="13.5" customHeight="1" hidden="1">
      <c r="A152" s="130" t="s">
        <v>71</v>
      </c>
      <c r="B152" s="131"/>
      <c r="C152" s="132">
        <v>3</v>
      </c>
      <c r="D152" s="132">
        <v>14</v>
      </c>
      <c r="E152" s="152">
        <f t="shared" si="22"/>
        <v>50000</v>
      </c>
      <c r="F152" s="195">
        <f t="shared" si="11"/>
        <v>50</v>
      </c>
      <c r="G152" s="194"/>
      <c r="H152" s="206">
        <f t="shared" si="23"/>
        <v>50000</v>
      </c>
      <c r="I152" s="205"/>
      <c r="J152" s="206">
        <f t="shared" si="21"/>
        <v>0</v>
      </c>
      <c r="K152" s="125"/>
      <c r="L152" s="125"/>
    </row>
    <row r="153" spans="1:12" ht="16.5" customHeight="1" hidden="1">
      <c r="A153" s="123" t="s">
        <v>163</v>
      </c>
      <c r="B153" s="131"/>
      <c r="C153" s="132">
        <v>3</v>
      </c>
      <c r="D153" s="132">
        <v>14</v>
      </c>
      <c r="E153" s="152">
        <f t="shared" si="22"/>
        <v>50000</v>
      </c>
      <c r="F153" s="195">
        <f t="shared" si="11"/>
        <v>50</v>
      </c>
      <c r="G153" s="194"/>
      <c r="H153" s="206">
        <f t="shared" si="23"/>
        <v>50000</v>
      </c>
      <c r="I153" s="205"/>
      <c r="J153" s="206">
        <f t="shared" si="21"/>
        <v>0</v>
      </c>
      <c r="K153" s="125"/>
      <c r="L153" s="125"/>
    </row>
    <row r="154" spans="1:12" ht="13.5" customHeight="1" hidden="1">
      <c r="A154" s="123" t="s">
        <v>399</v>
      </c>
      <c r="B154" s="131"/>
      <c r="C154" s="132">
        <v>3</v>
      </c>
      <c r="D154" s="132">
        <v>14</v>
      </c>
      <c r="E154" s="152">
        <v>50000</v>
      </c>
      <c r="F154" s="195">
        <f t="shared" si="11"/>
        <v>50</v>
      </c>
      <c r="G154" s="194"/>
      <c r="H154" s="206">
        <v>50000</v>
      </c>
      <c r="I154" s="205"/>
      <c r="J154" s="206">
        <f t="shared" si="21"/>
        <v>0</v>
      </c>
      <c r="K154" s="125"/>
      <c r="L154" s="125"/>
    </row>
    <row r="155" spans="1:12" s="129" customFormat="1" ht="62.25" customHeight="1" hidden="1">
      <c r="A155" s="130" t="s">
        <v>329</v>
      </c>
      <c r="B155" s="131">
        <v>950</v>
      </c>
      <c r="C155" s="132">
        <v>3</v>
      </c>
      <c r="D155" s="132">
        <v>14</v>
      </c>
      <c r="E155" s="180">
        <f>E156</f>
        <v>438000</v>
      </c>
      <c r="F155" s="196">
        <f t="shared" si="11"/>
        <v>438</v>
      </c>
      <c r="G155" s="195">
        <f t="shared" si="13"/>
        <v>428.7</v>
      </c>
      <c r="H155" s="208">
        <f>H156</f>
        <v>428700</v>
      </c>
      <c r="I155" s="208">
        <f>I156+I177</f>
        <v>0</v>
      </c>
      <c r="J155" s="206">
        <f t="shared" si="21"/>
        <v>97.87671232876713</v>
      </c>
      <c r="K155" s="128"/>
      <c r="L155" s="128"/>
    </row>
    <row r="156" spans="1:12" s="129" customFormat="1" ht="12.75" customHeight="1" hidden="1">
      <c r="A156" s="130" t="s">
        <v>318</v>
      </c>
      <c r="B156" s="131">
        <v>950</v>
      </c>
      <c r="C156" s="132">
        <v>3</v>
      </c>
      <c r="D156" s="132">
        <v>14</v>
      </c>
      <c r="E156" s="180">
        <f>E157+E177+E171+E184</f>
        <v>438000</v>
      </c>
      <c r="F156" s="196">
        <f t="shared" si="11"/>
        <v>438</v>
      </c>
      <c r="G156" s="195">
        <f t="shared" si="13"/>
        <v>428.7</v>
      </c>
      <c r="H156" s="208">
        <f>H157+H177+H171+H184</f>
        <v>428700</v>
      </c>
      <c r="I156" s="208">
        <f>I157+I164</f>
        <v>0</v>
      </c>
      <c r="J156" s="206">
        <f t="shared" si="21"/>
        <v>97.87671232876713</v>
      </c>
      <c r="K156" s="128"/>
      <c r="L156" s="128"/>
    </row>
    <row r="157" spans="1:12" ht="38.25" customHeight="1" hidden="1">
      <c r="A157" s="149" t="s">
        <v>319</v>
      </c>
      <c r="B157" s="131">
        <v>950</v>
      </c>
      <c r="C157" s="132">
        <v>3</v>
      </c>
      <c r="D157" s="132">
        <v>14</v>
      </c>
      <c r="E157" s="152">
        <f>E158</f>
        <v>5000</v>
      </c>
      <c r="F157" s="195">
        <f t="shared" si="11"/>
        <v>5</v>
      </c>
      <c r="G157" s="195">
        <f t="shared" si="13"/>
        <v>0</v>
      </c>
      <c r="H157" s="206">
        <f>H158</f>
        <v>0</v>
      </c>
      <c r="I157" s="206">
        <f>I158</f>
        <v>0</v>
      </c>
      <c r="J157" s="206">
        <f t="shared" si="21"/>
        <v>0</v>
      </c>
      <c r="K157" s="125"/>
      <c r="L157" s="125"/>
    </row>
    <row r="158" spans="1:12" ht="24" customHeight="1" hidden="1">
      <c r="A158" s="130" t="s">
        <v>212</v>
      </c>
      <c r="B158" s="131">
        <v>950</v>
      </c>
      <c r="C158" s="132">
        <v>3</v>
      </c>
      <c r="D158" s="132">
        <v>14</v>
      </c>
      <c r="E158" s="152">
        <f>E159</f>
        <v>5000</v>
      </c>
      <c r="F158" s="195">
        <f t="shared" si="11"/>
        <v>5</v>
      </c>
      <c r="G158" s="195">
        <f t="shared" si="13"/>
        <v>0</v>
      </c>
      <c r="H158" s="206">
        <v>0</v>
      </c>
      <c r="I158" s="206">
        <f>I159</f>
        <v>0</v>
      </c>
      <c r="J158" s="206">
        <f t="shared" si="21"/>
        <v>0</v>
      </c>
      <c r="K158" s="125"/>
      <c r="L158" s="125"/>
    </row>
    <row r="159" spans="1:12" ht="26.25" customHeight="1" hidden="1">
      <c r="A159" s="123" t="s">
        <v>237</v>
      </c>
      <c r="B159" s="131">
        <v>950</v>
      </c>
      <c r="C159" s="132">
        <v>3</v>
      </c>
      <c r="D159" s="132">
        <v>14</v>
      </c>
      <c r="E159" s="152">
        <f>E160</f>
        <v>5000</v>
      </c>
      <c r="F159" s="195">
        <f t="shared" si="11"/>
        <v>5</v>
      </c>
      <c r="G159" s="195">
        <f t="shared" si="13"/>
        <v>5</v>
      </c>
      <c r="H159" s="206">
        <f>H160</f>
        <v>5000</v>
      </c>
      <c r="I159" s="206">
        <f>I160</f>
        <v>0</v>
      </c>
      <c r="J159" s="206">
        <f t="shared" si="21"/>
        <v>100</v>
      </c>
      <c r="K159" s="125"/>
      <c r="L159" s="125"/>
    </row>
    <row r="160" spans="1:12" ht="24" customHeight="1" hidden="1">
      <c r="A160" s="123" t="s">
        <v>239</v>
      </c>
      <c r="B160" s="131">
        <v>950</v>
      </c>
      <c r="C160" s="132">
        <v>3</v>
      </c>
      <c r="D160" s="132">
        <v>14</v>
      </c>
      <c r="E160" s="152">
        <f>E161</f>
        <v>5000</v>
      </c>
      <c r="F160" s="195">
        <f t="shared" si="11"/>
        <v>5</v>
      </c>
      <c r="G160" s="195">
        <f t="shared" si="13"/>
        <v>5</v>
      </c>
      <c r="H160" s="206">
        <f>H161</f>
        <v>5000</v>
      </c>
      <c r="I160" s="206">
        <f>I161</f>
        <v>0</v>
      </c>
      <c r="J160" s="206">
        <f t="shared" si="21"/>
        <v>100</v>
      </c>
      <c r="K160" s="125"/>
      <c r="L160" s="125"/>
    </row>
    <row r="161" spans="1:12" ht="19.5" customHeight="1" hidden="1">
      <c r="A161" s="123" t="s">
        <v>73</v>
      </c>
      <c r="B161" s="131">
        <v>950</v>
      </c>
      <c r="C161" s="132">
        <v>3</v>
      </c>
      <c r="D161" s="132">
        <v>14</v>
      </c>
      <c r="E161" s="152">
        <f>+E162</f>
        <v>5000</v>
      </c>
      <c r="F161" s="195">
        <f t="shared" si="11"/>
        <v>5</v>
      </c>
      <c r="G161" s="195">
        <f t="shared" si="13"/>
        <v>5</v>
      </c>
      <c r="H161" s="206">
        <f>+H162</f>
        <v>5000</v>
      </c>
      <c r="I161" s="206">
        <v>0</v>
      </c>
      <c r="J161" s="206">
        <f t="shared" si="21"/>
        <v>100</v>
      </c>
      <c r="K161" s="125"/>
      <c r="L161" s="125"/>
    </row>
    <row r="162" spans="1:12" ht="15.75" hidden="1">
      <c r="A162" s="123" t="s">
        <v>168</v>
      </c>
      <c r="B162" s="131">
        <v>950</v>
      </c>
      <c r="C162" s="132">
        <v>3</v>
      </c>
      <c r="D162" s="132">
        <v>14</v>
      </c>
      <c r="E162" s="177">
        <f>E163</f>
        <v>5000</v>
      </c>
      <c r="F162" s="195">
        <f t="shared" si="11"/>
        <v>5</v>
      </c>
      <c r="G162" s="195">
        <f t="shared" si="13"/>
        <v>5</v>
      </c>
      <c r="H162" s="195">
        <f>H163</f>
        <v>5000</v>
      </c>
      <c r="I162" s="206">
        <v>0</v>
      </c>
      <c r="J162" s="206">
        <f t="shared" si="21"/>
        <v>100</v>
      </c>
      <c r="K162" s="125"/>
      <c r="L162" s="125"/>
    </row>
    <row r="163" spans="1:12" ht="15.75" hidden="1">
      <c r="A163" s="144" t="s">
        <v>316</v>
      </c>
      <c r="B163" s="131">
        <v>950</v>
      </c>
      <c r="C163" s="132">
        <v>3</v>
      </c>
      <c r="D163" s="132">
        <v>14</v>
      </c>
      <c r="E163" s="177">
        <v>5000</v>
      </c>
      <c r="F163" s="195">
        <f t="shared" si="11"/>
        <v>5</v>
      </c>
      <c r="G163" s="195">
        <f t="shared" si="13"/>
        <v>5</v>
      </c>
      <c r="H163" s="195">
        <v>5000</v>
      </c>
      <c r="I163" s="206">
        <v>0</v>
      </c>
      <c r="J163" s="206">
        <f t="shared" si="21"/>
        <v>100</v>
      </c>
      <c r="K163" s="125"/>
      <c r="L163" s="125"/>
    </row>
    <row r="164" spans="1:12" ht="24.75" hidden="1">
      <c r="A164" s="149" t="s">
        <v>341</v>
      </c>
      <c r="B164" s="131">
        <v>950</v>
      </c>
      <c r="C164" s="132">
        <v>3</v>
      </c>
      <c r="D164" s="132">
        <v>14</v>
      </c>
      <c r="E164" s="177">
        <f aca="true" t="shared" si="24" ref="E164:E169">E165</f>
        <v>0</v>
      </c>
      <c r="F164" s="195">
        <f aca="true" t="shared" si="25" ref="F164:F189">E164/1000</f>
        <v>0</v>
      </c>
      <c r="G164" s="195">
        <f t="shared" si="13"/>
        <v>0</v>
      </c>
      <c r="H164" s="195">
        <f aca="true" t="shared" si="26" ref="H164:H169">H165</f>
        <v>0</v>
      </c>
      <c r="I164" s="206">
        <v>0</v>
      </c>
      <c r="J164" s="206" t="e">
        <f t="shared" si="21"/>
        <v>#DIV/0!</v>
      </c>
      <c r="K164" s="125"/>
      <c r="L164" s="125"/>
    </row>
    <row r="165" spans="1:12" ht="24.75" hidden="1">
      <c r="A165" s="130" t="s">
        <v>212</v>
      </c>
      <c r="B165" s="131">
        <v>950</v>
      </c>
      <c r="C165" s="132">
        <v>3</v>
      </c>
      <c r="D165" s="132">
        <v>14</v>
      </c>
      <c r="E165" s="177">
        <f t="shared" si="24"/>
        <v>0</v>
      </c>
      <c r="F165" s="195">
        <f t="shared" si="25"/>
        <v>0</v>
      </c>
      <c r="G165" s="195">
        <f t="shared" si="13"/>
        <v>0</v>
      </c>
      <c r="H165" s="195">
        <f t="shared" si="26"/>
        <v>0</v>
      </c>
      <c r="I165" s="206">
        <v>0</v>
      </c>
      <c r="J165" s="206" t="e">
        <f t="shared" si="21"/>
        <v>#DIV/0!</v>
      </c>
      <c r="K165" s="125"/>
      <c r="L165" s="110"/>
    </row>
    <row r="166" spans="1:12" ht="24.75" hidden="1">
      <c r="A166" s="123" t="s">
        <v>237</v>
      </c>
      <c r="B166" s="131">
        <v>950</v>
      </c>
      <c r="C166" s="132">
        <v>3</v>
      </c>
      <c r="D166" s="132">
        <v>14</v>
      </c>
      <c r="E166" s="177">
        <f t="shared" si="24"/>
        <v>0</v>
      </c>
      <c r="F166" s="195">
        <f t="shared" si="25"/>
        <v>0</v>
      </c>
      <c r="G166" s="195">
        <f aca="true" t="shared" si="27" ref="G166:G189">H166/1000</f>
        <v>0</v>
      </c>
      <c r="H166" s="195">
        <f t="shared" si="26"/>
        <v>0</v>
      </c>
      <c r="I166" s="206">
        <v>0</v>
      </c>
      <c r="J166" s="206" t="e">
        <f t="shared" si="21"/>
        <v>#DIV/0!</v>
      </c>
      <c r="K166" s="125"/>
      <c r="L166" s="125"/>
    </row>
    <row r="167" spans="1:12" ht="24.75" hidden="1">
      <c r="A167" s="123" t="s">
        <v>239</v>
      </c>
      <c r="B167" s="131">
        <v>950</v>
      </c>
      <c r="C167" s="132">
        <v>3</v>
      </c>
      <c r="D167" s="132">
        <v>14</v>
      </c>
      <c r="E167" s="177">
        <f t="shared" si="24"/>
        <v>0</v>
      </c>
      <c r="F167" s="195">
        <f t="shared" si="25"/>
        <v>0</v>
      </c>
      <c r="G167" s="195">
        <f t="shared" si="27"/>
        <v>0</v>
      </c>
      <c r="H167" s="195">
        <f t="shared" si="26"/>
        <v>0</v>
      </c>
      <c r="I167" s="206">
        <v>0</v>
      </c>
      <c r="J167" s="206" t="e">
        <f t="shared" si="21"/>
        <v>#DIV/0!</v>
      </c>
      <c r="K167" s="125"/>
      <c r="L167" s="125"/>
    </row>
    <row r="168" spans="1:12" ht="15.75" hidden="1">
      <c r="A168" s="123" t="s">
        <v>73</v>
      </c>
      <c r="B168" s="131">
        <v>950</v>
      </c>
      <c r="C168" s="132">
        <v>3</v>
      </c>
      <c r="D168" s="132">
        <v>14</v>
      </c>
      <c r="E168" s="177">
        <f t="shared" si="24"/>
        <v>0</v>
      </c>
      <c r="F168" s="195">
        <f t="shared" si="25"/>
        <v>0</v>
      </c>
      <c r="G168" s="195">
        <f t="shared" si="27"/>
        <v>0</v>
      </c>
      <c r="H168" s="195">
        <f t="shared" si="26"/>
        <v>0</v>
      </c>
      <c r="I168" s="206">
        <v>0</v>
      </c>
      <c r="J168" s="206" t="e">
        <f t="shared" si="21"/>
        <v>#DIV/0!</v>
      </c>
      <c r="K168" s="125"/>
      <c r="L168" s="125"/>
    </row>
    <row r="169" spans="1:12" ht="15.75" hidden="1">
      <c r="A169" s="123" t="s">
        <v>168</v>
      </c>
      <c r="B169" s="131">
        <v>950</v>
      </c>
      <c r="C169" s="132">
        <v>3</v>
      </c>
      <c r="D169" s="132">
        <v>14</v>
      </c>
      <c r="E169" s="177">
        <f t="shared" si="24"/>
        <v>0</v>
      </c>
      <c r="F169" s="195">
        <f t="shared" si="25"/>
        <v>0</v>
      </c>
      <c r="G169" s="195">
        <f t="shared" si="27"/>
        <v>0</v>
      </c>
      <c r="H169" s="195">
        <f t="shared" si="26"/>
        <v>0</v>
      </c>
      <c r="I169" s="206">
        <v>0</v>
      </c>
      <c r="J169" s="206" t="e">
        <f t="shared" si="21"/>
        <v>#DIV/0!</v>
      </c>
      <c r="K169" s="125"/>
      <c r="L169" s="125"/>
    </row>
    <row r="170" spans="1:12" ht="15.75" hidden="1">
      <c r="A170" s="144" t="s">
        <v>316</v>
      </c>
      <c r="B170" s="131">
        <v>950</v>
      </c>
      <c r="C170" s="132">
        <v>3</v>
      </c>
      <c r="D170" s="132">
        <v>14</v>
      </c>
      <c r="E170" s="177">
        <v>0</v>
      </c>
      <c r="F170" s="195">
        <v>0</v>
      </c>
      <c r="G170" s="195">
        <f t="shared" si="27"/>
        <v>0</v>
      </c>
      <c r="H170" s="195">
        <v>0</v>
      </c>
      <c r="I170" s="206">
        <v>0</v>
      </c>
      <c r="J170" s="206" t="e">
        <f t="shared" si="21"/>
        <v>#DIV/0!</v>
      </c>
      <c r="K170" s="125"/>
      <c r="L170" s="125"/>
    </row>
    <row r="171" spans="1:12" ht="36.75" hidden="1">
      <c r="A171" s="144" t="s">
        <v>342</v>
      </c>
      <c r="B171" s="131">
        <v>950</v>
      </c>
      <c r="C171" s="132">
        <v>3</v>
      </c>
      <c r="D171" s="132">
        <v>14</v>
      </c>
      <c r="E171" s="177">
        <f>E172</f>
        <v>3000</v>
      </c>
      <c r="F171" s="195">
        <f t="shared" si="25"/>
        <v>3</v>
      </c>
      <c r="G171" s="195">
        <f t="shared" si="27"/>
        <v>0</v>
      </c>
      <c r="H171" s="195">
        <f>H172</f>
        <v>0</v>
      </c>
      <c r="I171" s="206">
        <v>0</v>
      </c>
      <c r="J171" s="206">
        <f t="shared" si="21"/>
        <v>0</v>
      </c>
      <c r="K171" s="125"/>
      <c r="L171" s="125"/>
    </row>
    <row r="172" spans="1:12" ht="24" hidden="1">
      <c r="A172" s="150" t="s">
        <v>283</v>
      </c>
      <c r="B172" s="131">
        <v>950</v>
      </c>
      <c r="C172" s="132">
        <v>3</v>
      </c>
      <c r="D172" s="132">
        <v>14</v>
      </c>
      <c r="E172" s="177">
        <f>E173</f>
        <v>3000</v>
      </c>
      <c r="F172" s="195">
        <f t="shared" si="25"/>
        <v>3</v>
      </c>
      <c r="G172" s="195">
        <f t="shared" si="27"/>
        <v>0</v>
      </c>
      <c r="H172" s="195">
        <v>0</v>
      </c>
      <c r="I172" s="206">
        <v>0</v>
      </c>
      <c r="J172" s="206">
        <f t="shared" si="21"/>
        <v>0</v>
      </c>
      <c r="K172" s="125"/>
      <c r="L172" s="125"/>
    </row>
    <row r="173" spans="1:12" ht="24.75" hidden="1">
      <c r="A173" s="123" t="s">
        <v>237</v>
      </c>
      <c r="B173" s="131">
        <v>950</v>
      </c>
      <c r="C173" s="132">
        <v>3</v>
      </c>
      <c r="D173" s="132">
        <v>14</v>
      </c>
      <c r="E173" s="177">
        <f>E174</f>
        <v>3000</v>
      </c>
      <c r="F173" s="195">
        <f t="shared" si="25"/>
        <v>3</v>
      </c>
      <c r="G173" s="195">
        <f t="shared" si="27"/>
        <v>3</v>
      </c>
      <c r="H173" s="195">
        <f>H174</f>
        <v>3000</v>
      </c>
      <c r="I173" s="206">
        <v>0</v>
      </c>
      <c r="J173" s="206">
        <f t="shared" si="21"/>
        <v>100</v>
      </c>
      <c r="K173" s="125"/>
      <c r="L173" s="125"/>
    </row>
    <row r="174" spans="1:12" ht="24.75" hidden="1">
      <c r="A174" s="123" t="s">
        <v>239</v>
      </c>
      <c r="B174" s="131">
        <v>950</v>
      </c>
      <c r="C174" s="132">
        <v>3</v>
      </c>
      <c r="D174" s="132">
        <v>14</v>
      </c>
      <c r="E174" s="177">
        <f>E175</f>
        <v>3000</v>
      </c>
      <c r="F174" s="195">
        <f t="shared" si="25"/>
        <v>3</v>
      </c>
      <c r="G174" s="195">
        <f t="shared" si="27"/>
        <v>3</v>
      </c>
      <c r="H174" s="195">
        <f>H175</f>
        <v>3000</v>
      </c>
      <c r="I174" s="206">
        <v>0</v>
      </c>
      <c r="J174" s="206">
        <f t="shared" si="21"/>
        <v>100</v>
      </c>
      <c r="K174" s="125"/>
      <c r="L174" s="125"/>
    </row>
    <row r="175" spans="1:12" ht="15.75" hidden="1">
      <c r="A175" s="123" t="s">
        <v>73</v>
      </c>
      <c r="B175" s="131">
        <v>950</v>
      </c>
      <c r="C175" s="132">
        <v>3</v>
      </c>
      <c r="D175" s="132">
        <v>14</v>
      </c>
      <c r="E175" s="177">
        <f>E176</f>
        <v>3000</v>
      </c>
      <c r="F175" s="195">
        <f t="shared" si="25"/>
        <v>3</v>
      </c>
      <c r="G175" s="195">
        <f t="shared" si="27"/>
        <v>3</v>
      </c>
      <c r="H175" s="195">
        <f>H176</f>
        <v>3000</v>
      </c>
      <c r="I175" s="206">
        <v>0</v>
      </c>
      <c r="J175" s="206">
        <f t="shared" si="21"/>
        <v>100</v>
      </c>
      <c r="K175" s="125"/>
      <c r="L175" s="125"/>
    </row>
    <row r="176" spans="1:12" ht="15.75" hidden="1">
      <c r="A176" s="123" t="s">
        <v>166</v>
      </c>
      <c r="B176" s="131">
        <v>950</v>
      </c>
      <c r="C176" s="132">
        <v>3</v>
      </c>
      <c r="D176" s="132">
        <v>14</v>
      </c>
      <c r="E176" s="177">
        <v>3000</v>
      </c>
      <c r="F176" s="195">
        <f t="shared" si="25"/>
        <v>3</v>
      </c>
      <c r="G176" s="195">
        <f t="shared" si="27"/>
        <v>3</v>
      </c>
      <c r="H176" s="195">
        <v>3000</v>
      </c>
      <c r="I176" s="206">
        <v>0</v>
      </c>
      <c r="J176" s="206">
        <f t="shared" si="21"/>
        <v>100</v>
      </c>
      <c r="K176" s="125"/>
      <c r="L176" s="125"/>
    </row>
    <row r="177" spans="1:12" ht="15.75" hidden="1">
      <c r="A177" s="144" t="s">
        <v>404</v>
      </c>
      <c r="B177" s="131">
        <v>950</v>
      </c>
      <c r="C177" s="132">
        <v>3</v>
      </c>
      <c r="D177" s="132">
        <v>14</v>
      </c>
      <c r="E177" s="177">
        <f aca="true" t="shared" si="28" ref="E177:E187">E178</f>
        <v>16300</v>
      </c>
      <c r="F177" s="195">
        <f t="shared" si="25"/>
        <v>16.3</v>
      </c>
      <c r="G177" s="195">
        <f t="shared" si="27"/>
        <v>15</v>
      </c>
      <c r="H177" s="195">
        <f aca="true" t="shared" si="29" ref="H177:H187">H178</f>
        <v>15000</v>
      </c>
      <c r="I177" s="206">
        <v>0</v>
      </c>
      <c r="J177" s="206">
        <f t="shared" si="21"/>
        <v>92.0245398773006</v>
      </c>
      <c r="K177" s="125"/>
      <c r="L177" s="125"/>
    </row>
    <row r="178" spans="1:12" ht="24.75" hidden="1">
      <c r="A178" s="130" t="s">
        <v>212</v>
      </c>
      <c r="B178" s="131">
        <v>950</v>
      </c>
      <c r="C178" s="132">
        <v>3</v>
      </c>
      <c r="D178" s="132">
        <v>14</v>
      </c>
      <c r="E178" s="177">
        <f t="shared" si="28"/>
        <v>16300</v>
      </c>
      <c r="F178" s="195">
        <f t="shared" si="25"/>
        <v>16.3</v>
      </c>
      <c r="G178" s="195">
        <f t="shared" si="27"/>
        <v>15</v>
      </c>
      <c r="H178" s="195">
        <v>15000</v>
      </c>
      <c r="I178" s="206">
        <f>I179</f>
        <v>0</v>
      </c>
      <c r="J178" s="206">
        <f t="shared" si="21"/>
        <v>92.0245398773006</v>
      </c>
      <c r="K178" s="125"/>
      <c r="L178" s="125"/>
    </row>
    <row r="179" spans="1:12" ht="24.75" hidden="1">
      <c r="A179" s="123" t="s">
        <v>237</v>
      </c>
      <c r="B179" s="131">
        <v>950</v>
      </c>
      <c r="C179" s="132">
        <v>3</v>
      </c>
      <c r="D179" s="132">
        <v>14</v>
      </c>
      <c r="E179" s="177">
        <f t="shared" si="28"/>
        <v>16300</v>
      </c>
      <c r="F179" s="195">
        <f t="shared" si="25"/>
        <v>16.3</v>
      </c>
      <c r="G179" s="195">
        <f t="shared" si="27"/>
        <v>16.3</v>
      </c>
      <c r="H179" s="195">
        <f t="shared" si="29"/>
        <v>16300</v>
      </c>
      <c r="I179" s="206">
        <f>I180</f>
        <v>0</v>
      </c>
      <c r="J179" s="206">
        <f t="shared" si="21"/>
        <v>100</v>
      </c>
      <c r="K179" s="125"/>
      <c r="L179" s="125"/>
    </row>
    <row r="180" spans="1:12" ht="24.75" hidden="1">
      <c r="A180" s="123" t="s">
        <v>239</v>
      </c>
      <c r="B180" s="131">
        <v>950</v>
      </c>
      <c r="C180" s="132">
        <v>3</v>
      </c>
      <c r="D180" s="132">
        <v>14</v>
      </c>
      <c r="E180" s="177">
        <f t="shared" si="28"/>
        <v>16300</v>
      </c>
      <c r="F180" s="195">
        <f t="shared" si="25"/>
        <v>16.3</v>
      </c>
      <c r="G180" s="195">
        <f t="shared" si="27"/>
        <v>16.3</v>
      </c>
      <c r="H180" s="195">
        <f t="shared" si="29"/>
        <v>16300</v>
      </c>
      <c r="I180" s="206">
        <f>I181</f>
        <v>0</v>
      </c>
      <c r="J180" s="206">
        <f t="shared" si="21"/>
        <v>100</v>
      </c>
      <c r="K180" s="125"/>
      <c r="L180" s="125"/>
    </row>
    <row r="181" spans="1:12" ht="15.75" hidden="1">
      <c r="A181" s="123" t="s">
        <v>73</v>
      </c>
      <c r="B181" s="131">
        <v>950</v>
      </c>
      <c r="C181" s="132">
        <v>3</v>
      </c>
      <c r="D181" s="132">
        <v>14</v>
      </c>
      <c r="E181" s="177">
        <f t="shared" si="28"/>
        <v>16300</v>
      </c>
      <c r="F181" s="195">
        <f t="shared" si="25"/>
        <v>16.3</v>
      </c>
      <c r="G181" s="195">
        <f t="shared" si="27"/>
        <v>16.3</v>
      </c>
      <c r="H181" s="195">
        <f t="shared" si="29"/>
        <v>16300</v>
      </c>
      <c r="I181" s="206">
        <f>I182</f>
        <v>0</v>
      </c>
      <c r="J181" s="206">
        <f t="shared" si="21"/>
        <v>100</v>
      </c>
      <c r="K181" s="125"/>
      <c r="L181" s="125"/>
    </row>
    <row r="182" spans="1:12" ht="15.75" hidden="1">
      <c r="A182" s="148" t="s">
        <v>168</v>
      </c>
      <c r="B182" s="131">
        <v>950</v>
      </c>
      <c r="C182" s="132">
        <v>3</v>
      </c>
      <c r="D182" s="132">
        <v>14</v>
      </c>
      <c r="E182" s="177">
        <f t="shared" si="28"/>
        <v>16300</v>
      </c>
      <c r="F182" s="195">
        <f t="shared" si="25"/>
        <v>16.3</v>
      </c>
      <c r="G182" s="195">
        <f t="shared" si="27"/>
        <v>16.3</v>
      </c>
      <c r="H182" s="195">
        <f t="shared" si="29"/>
        <v>16300</v>
      </c>
      <c r="I182" s="206">
        <v>0</v>
      </c>
      <c r="J182" s="206">
        <f t="shared" si="21"/>
        <v>100</v>
      </c>
      <c r="K182" s="125"/>
      <c r="L182" s="125"/>
    </row>
    <row r="183" spans="1:12" ht="15.75" hidden="1">
      <c r="A183" s="144" t="s">
        <v>316</v>
      </c>
      <c r="B183" s="131">
        <v>950</v>
      </c>
      <c r="C183" s="132">
        <v>3</v>
      </c>
      <c r="D183" s="132">
        <v>14</v>
      </c>
      <c r="E183" s="177">
        <v>16300</v>
      </c>
      <c r="F183" s="195">
        <f t="shared" si="25"/>
        <v>16.3</v>
      </c>
      <c r="G183" s="195">
        <f t="shared" si="27"/>
        <v>16.3</v>
      </c>
      <c r="H183" s="195">
        <v>16300</v>
      </c>
      <c r="I183" s="195">
        <f aca="true" t="shared" si="30" ref="I183:I189">J183/1000</f>
        <v>0.1</v>
      </c>
      <c r="J183" s="206">
        <f t="shared" si="21"/>
        <v>100</v>
      </c>
      <c r="K183" s="125"/>
      <c r="L183" s="125"/>
    </row>
    <row r="184" spans="1:12" ht="15.75" hidden="1">
      <c r="A184" s="144" t="s">
        <v>475</v>
      </c>
      <c r="B184" s="131">
        <v>950</v>
      </c>
      <c r="C184" s="132">
        <v>3</v>
      </c>
      <c r="D184" s="132">
        <v>14</v>
      </c>
      <c r="E184" s="177">
        <f t="shared" si="28"/>
        <v>413700</v>
      </c>
      <c r="F184" s="195">
        <f t="shared" si="25"/>
        <v>413.7</v>
      </c>
      <c r="G184" s="195">
        <f t="shared" si="27"/>
        <v>413.7</v>
      </c>
      <c r="H184" s="195">
        <f t="shared" si="29"/>
        <v>413700</v>
      </c>
      <c r="I184" s="195">
        <f t="shared" si="30"/>
        <v>0.1</v>
      </c>
      <c r="J184" s="206">
        <f t="shared" si="21"/>
        <v>100</v>
      </c>
      <c r="K184" s="125"/>
      <c r="L184" s="125"/>
    </row>
    <row r="185" spans="1:12" ht="24.75" hidden="1">
      <c r="A185" s="130" t="s">
        <v>212</v>
      </c>
      <c r="B185" s="131">
        <v>950</v>
      </c>
      <c r="C185" s="132">
        <v>3</v>
      </c>
      <c r="D185" s="132">
        <v>14</v>
      </c>
      <c r="E185" s="177">
        <f t="shared" si="28"/>
        <v>413700</v>
      </c>
      <c r="F185" s="195">
        <f t="shared" si="25"/>
        <v>413.7</v>
      </c>
      <c r="G185" s="195">
        <f t="shared" si="27"/>
        <v>413.7</v>
      </c>
      <c r="H185" s="195">
        <f t="shared" si="29"/>
        <v>413700</v>
      </c>
      <c r="I185" s="195">
        <f t="shared" si="30"/>
        <v>0.1</v>
      </c>
      <c r="J185" s="206">
        <f t="shared" si="21"/>
        <v>100</v>
      </c>
      <c r="K185" s="125"/>
      <c r="L185" s="125"/>
    </row>
    <row r="186" spans="1:12" ht="24.75" hidden="1">
      <c r="A186" s="123" t="s">
        <v>237</v>
      </c>
      <c r="B186" s="131">
        <v>950</v>
      </c>
      <c r="C186" s="132">
        <v>3</v>
      </c>
      <c r="D186" s="132">
        <v>14</v>
      </c>
      <c r="E186" s="177">
        <f t="shared" si="28"/>
        <v>413700</v>
      </c>
      <c r="F186" s="195">
        <f t="shared" si="25"/>
        <v>413.7</v>
      </c>
      <c r="G186" s="195">
        <f t="shared" si="27"/>
        <v>413.7</v>
      </c>
      <c r="H186" s="195">
        <f t="shared" si="29"/>
        <v>413700</v>
      </c>
      <c r="I186" s="195">
        <f t="shared" si="30"/>
        <v>0.1</v>
      </c>
      <c r="J186" s="206">
        <f t="shared" si="21"/>
        <v>100</v>
      </c>
      <c r="K186" s="125"/>
      <c r="L186" s="125"/>
    </row>
    <row r="187" spans="1:12" ht="24.75" hidden="1">
      <c r="A187" s="123" t="s">
        <v>239</v>
      </c>
      <c r="B187" s="131">
        <v>950</v>
      </c>
      <c r="C187" s="132">
        <v>3</v>
      </c>
      <c r="D187" s="132">
        <v>14</v>
      </c>
      <c r="E187" s="177">
        <f t="shared" si="28"/>
        <v>413700</v>
      </c>
      <c r="F187" s="195">
        <f t="shared" si="25"/>
        <v>413.7</v>
      </c>
      <c r="G187" s="195">
        <f t="shared" si="27"/>
        <v>413.7</v>
      </c>
      <c r="H187" s="195">
        <f t="shared" si="29"/>
        <v>413700</v>
      </c>
      <c r="I187" s="195">
        <f t="shared" si="30"/>
        <v>0.1</v>
      </c>
      <c r="J187" s="206">
        <f t="shared" si="21"/>
        <v>100</v>
      </c>
      <c r="K187" s="125"/>
      <c r="L187" s="125"/>
    </row>
    <row r="188" spans="1:12" ht="15.75" hidden="1">
      <c r="A188" s="123" t="s">
        <v>73</v>
      </c>
      <c r="B188" s="131">
        <v>950</v>
      </c>
      <c r="C188" s="132">
        <v>3</v>
      </c>
      <c r="D188" s="132">
        <v>14</v>
      </c>
      <c r="E188" s="177">
        <f>E189</f>
        <v>413700</v>
      </c>
      <c r="F188" s="195">
        <f t="shared" si="25"/>
        <v>413.7</v>
      </c>
      <c r="G188" s="195">
        <f t="shared" si="27"/>
        <v>413.7</v>
      </c>
      <c r="H188" s="195">
        <f>H189</f>
        <v>413700</v>
      </c>
      <c r="I188" s="195">
        <f t="shared" si="30"/>
        <v>0.1</v>
      </c>
      <c r="J188" s="206">
        <f t="shared" si="21"/>
        <v>100</v>
      </c>
      <c r="K188" s="125"/>
      <c r="L188" s="125"/>
    </row>
    <row r="189" spans="1:12" ht="15.75" hidden="1">
      <c r="A189" s="123" t="s">
        <v>166</v>
      </c>
      <c r="B189" s="131">
        <v>950</v>
      </c>
      <c r="C189" s="132">
        <v>3</v>
      </c>
      <c r="D189" s="132">
        <v>14</v>
      </c>
      <c r="E189" s="177">
        <v>413700</v>
      </c>
      <c r="F189" s="195">
        <f t="shared" si="25"/>
        <v>413.7</v>
      </c>
      <c r="G189" s="195">
        <f t="shared" si="27"/>
        <v>413.7</v>
      </c>
      <c r="H189" s="195">
        <v>413700</v>
      </c>
      <c r="I189" s="195">
        <f t="shared" si="30"/>
        <v>0.1</v>
      </c>
      <c r="J189" s="206">
        <f t="shared" si="21"/>
        <v>100</v>
      </c>
      <c r="K189" s="125"/>
      <c r="L189" s="125"/>
    </row>
    <row r="190" spans="1:12" ht="15.75">
      <c r="A190" s="121" t="s">
        <v>86</v>
      </c>
      <c r="B190" s="122" t="s">
        <v>178</v>
      </c>
      <c r="C190" s="122" t="s">
        <v>152</v>
      </c>
      <c r="D190" s="122"/>
      <c r="E190" s="151">
        <f>E191+E224</f>
        <v>1505698.95</v>
      </c>
      <c r="F190" s="194">
        <f>E190/1000</f>
        <v>1505.69895</v>
      </c>
      <c r="G190" s="194">
        <f>H190/1000</f>
        <v>904.43357</v>
      </c>
      <c r="H190" s="205">
        <f>H191</f>
        <v>904433.5700000001</v>
      </c>
      <c r="I190" s="205">
        <f>I191</f>
        <v>1409750</v>
      </c>
      <c r="J190" s="205">
        <f t="shared" si="21"/>
        <v>60.067357422278874</v>
      </c>
      <c r="K190" s="125"/>
      <c r="L190" s="125"/>
    </row>
    <row r="191" spans="1:10" ht="15.75">
      <c r="A191" s="121" t="s">
        <v>77</v>
      </c>
      <c r="B191" s="122" t="s">
        <v>178</v>
      </c>
      <c r="C191" s="122" t="s">
        <v>152</v>
      </c>
      <c r="D191" s="122" t="s">
        <v>189</v>
      </c>
      <c r="E191" s="151">
        <f>E193</f>
        <v>1490698.95</v>
      </c>
      <c r="F191" s="194">
        <f>E191/1000</f>
        <v>1490.69895</v>
      </c>
      <c r="G191" s="194">
        <f>H191/1000</f>
        <v>904.43357</v>
      </c>
      <c r="H191" s="205">
        <f>H193</f>
        <v>904433.5700000001</v>
      </c>
      <c r="I191" s="205">
        <f>I193</f>
        <v>1409750</v>
      </c>
      <c r="J191" s="205">
        <f t="shared" si="21"/>
        <v>60.671778832339015</v>
      </c>
    </row>
    <row r="192" spans="1:10" ht="15.75" hidden="1">
      <c r="A192" s="216" t="s">
        <v>290</v>
      </c>
      <c r="B192" s="124" t="s">
        <v>178</v>
      </c>
      <c r="C192" s="124" t="s">
        <v>152</v>
      </c>
      <c r="D192" s="124" t="s">
        <v>189</v>
      </c>
      <c r="E192" s="152"/>
      <c r="F192" s="195"/>
      <c r="G192" s="195">
        <f>H192/1000</f>
        <v>0</v>
      </c>
      <c r="H192" s="206"/>
      <c r="I192" s="206"/>
      <c r="J192" s="206" t="e">
        <f t="shared" si="21"/>
        <v>#DIV/0!</v>
      </c>
    </row>
    <row r="193" spans="1:10" ht="36.75" hidden="1">
      <c r="A193" s="130" t="s">
        <v>410</v>
      </c>
      <c r="B193" s="131">
        <v>950</v>
      </c>
      <c r="C193" s="132">
        <v>4</v>
      </c>
      <c r="D193" s="132">
        <v>9</v>
      </c>
      <c r="E193" s="152">
        <f>E194+E205</f>
        <v>1490698.95</v>
      </c>
      <c r="F193" s="195">
        <f aca="true" t="shared" si="31" ref="F193:F263">E193/1000</f>
        <v>1490.69895</v>
      </c>
      <c r="G193" s="195">
        <f>H193/1000</f>
        <v>904.43357</v>
      </c>
      <c r="H193" s="206">
        <f>H194+H205</f>
        <v>904433.5700000001</v>
      </c>
      <c r="I193" s="206">
        <f>I194+I205</f>
        <v>1409750</v>
      </c>
      <c r="J193" s="206">
        <f t="shared" si="21"/>
        <v>60.671778832339015</v>
      </c>
    </row>
    <row r="194" spans="1:10" ht="27.75" customHeight="1" hidden="1">
      <c r="A194" s="130" t="s">
        <v>90</v>
      </c>
      <c r="B194" s="131">
        <v>950</v>
      </c>
      <c r="C194" s="132">
        <v>4</v>
      </c>
      <c r="D194" s="132">
        <v>9</v>
      </c>
      <c r="E194" s="152">
        <f>E196</f>
        <v>1120871.14</v>
      </c>
      <c r="F194" s="195">
        <f t="shared" si="31"/>
        <v>1120.87114</v>
      </c>
      <c r="G194" s="195">
        <f>H194/1000</f>
        <v>767.912</v>
      </c>
      <c r="H194" s="206">
        <f>H196</f>
        <v>767912</v>
      </c>
      <c r="I194" s="206">
        <f>I196</f>
        <v>1101750</v>
      </c>
      <c r="J194" s="206">
        <f t="shared" si="21"/>
        <v>68.51028388508603</v>
      </c>
    </row>
    <row r="195" spans="1:10" ht="24.75" hidden="1">
      <c r="A195" s="130" t="s">
        <v>331</v>
      </c>
      <c r="B195" s="131">
        <v>950</v>
      </c>
      <c r="C195" s="132">
        <v>4</v>
      </c>
      <c r="D195" s="132">
        <v>9</v>
      </c>
      <c r="E195" s="152">
        <f>E196</f>
        <v>1120871.14</v>
      </c>
      <c r="F195" s="195">
        <f t="shared" si="31"/>
        <v>1120.87114</v>
      </c>
      <c r="G195" s="195"/>
      <c r="H195" s="206"/>
      <c r="I195" s="206"/>
      <c r="J195" s="206">
        <f t="shared" si="21"/>
        <v>0</v>
      </c>
    </row>
    <row r="196" spans="1:10" ht="27" customHeight="1" hidden="1">
      <c r="A196" s="130" t="s">
        <v>212</v>
      </c>
      <c r="B196" s="131">
        <v>950</v>
      </c>
      <c r="C196" s="132">
        <v>4</v>
      </c>
      <c r="D196" s="132">
        <v>9</v>
      </c>
      <c r="E196" s="152">
        <f>E197</f>
        <v>1120871.14</v>
      </c>
      <c r="F196" s="195">
        <f t="shared" si="31"/>
        <v>1120.87114</v>
      </c>
      <c r="G196" s="195">
        <f aca="true" t="shared" si="32" ref="G196:G201">H196/1000</f>
        <v>767.912</v>
      </c>
      <c r="H196" s="206">
        <v>767912</v>
      </c>
      <c r="I196" s="206">
        <f>I197</f>
        <v>1101750</v>
      </c>
      <c r="J196" s="206">
        <f t="shared" si="21"/>
        <v>68.51028388508603</v>
      </c>
    </row>
    <row r="197" spans="1:10" ht="30.75" customHeight="1" hidden="1">
      <c r="A197" s="123" t="s">
        <v>237</v>
      </c>
      <c r="B197" s="131">
        <v>950</v>
      </c>
      <c r="C197" s="132">
        <v>4</v>
      </c>
      <c r="D197" s="132">
        <v>9</v>
      </c>
      <c r="E197" s="152">
        <f>E198</f>
        <v>1120871.14</v>
      </c>
      <c r="F197" s="195">
        <f t="shared" si="31"/>
        <v>1120.87114</v>
      </c>
      <c r="G197" s="195">
        <f t="shared" si="32"/>
        <v>1002.26</v>
      </c>
      <c r="H197" s="206">
        <f>H198</f>
        <v>1002260</v>
      </c>
      <c r="I197" s="206">
        <f>I198</f>
        <v>1101750</v>
      </c>
      <c r="J197" s="206">
        <f t="shared" si="21"/>
        <v>89.41795039882997</v>
      </c>
    </row>
    <row r="198" spans="1:10" ht="30.75" customHeight="1" hidden="1">
      <c r="A198" s="123" t="s">
        <v>239</v>
      </c>
      <c r="B198" s="131">
        <v>950</v>
      </c>
      <c r="C198" s="132">
        <v>4</v>
      </c>
      <c r="D198" s="132">
        <v>9</v>
      </c>
      <c r="E198" s="152">
        <f>E199+E203</f>
        <v>1120871.14</v>
      </c>
      <c r="F198" s="195">
        <f t="shared" si="31"/>
        <v>1120.87114</v>
      </c>
      <c r="G198" s="195">
        <f t="shared" si="32"/>
        <v>1002.26</v>
      </c>
      <c r="H198" s="206">
        <f>H199</f>
        <v>1002260</v>
      </c>
      <c r="I198" s="206">
        <f>I199</f>
        <v>1101750</v>
      </c>
      <c r="J198" s="206">
        <f t="shared" si="21"/>
        <v>89.41795039882997</v>
      </c>
    </row>
    <row r="199" spans="1:10" ht="15" customHeight="1" hidden="1">
      <c r="A199" s="123" t="s">
        <v>71</v>
      </c>
      <c r="B199" s="131">
        <v>950</v>
      </c>
      <c r="C199" s="132">
        <v>4</v>
      </c>
      <c r="D199" s="132">
        <v>9</v>
      </c>
      <c r="E199" s="152">
        <f>E200</f>
        <v>1120871.14</v>
      </c>
      <c r="F199" s="195">
        <f t="shared" si="31"/>
        <v>1120.87114</v>
      </c>
      <c r="G199" s="195">
        <f t="shared" si="32"/>
        <v>1002.26</v>
      </c>
      <c r="H199" s="206">
        <f>H200</f>
        <v>1002260</v>
      </c>
      <c r="I199" s="206">
        <f>I200</f>
        <v>1101750</v>
      </c>
      <c r="J199" s="206">
        <f t="shared" si="21"/>
        <v>89.41795039882997</v>
      </c>
    </row>
    <row r="200" spans="1:10" ht="15.75" customHeight="1" hidden="1">
      <c r="A200" s="123" t="s">
        <v>153</v>
      </c>
      <c r="B200" s="131">
        <v>950</v>
      </c>
      <c r="C200" s="132">
        <v>4</v>
      </c>
      <c r="D200" s="132">
        <v>9</v>
      </c>
      <c r="E200" s="152">
        <f>E201+E202</f>
        <v>1120871.14</v>
      </c>
      <c r="F200" s="195">
        <f t="shared" si="31"/>
        <v>1120.87114</v>
      </c>
      <c r="G200" s="195">
        <f t="shared" si="32"/>
        <v>1002.26</v>
      </c>
      <c r="H200" s="206">
        <f>H201</f>
        <v>1002260</v>
      </c>
      <c r="I200" s="206">
        <f>I201</f>
        <v>1101750</v>
      </c>
      <c r="J200" s="206">
        <f t="shared" si="21"/>
        <v>89.41795039882997</v>
      </c>
    </row>
    <row r="201" spans="1:10" ht="14.25" customHeight="1" hidden="1">
      <c r="A201" s="123" t="s">
        <v>159</v>
      </c>
      <c r="B201" s="131">
        <v>950</v>
      </c>
      <c r="C201" s="132">
        <v>4</v>
      </c>
      <c r="D201" s="132">
        <v>9</v>
      </c>
      <c r="E201" s="152">
        <v>1120871.14</v>
      </c>
      <c r="F201" s="195">
        <f t="shared" si="31"/>
        <v>1120.87114</v>
      </c>
      <c r="G201" s="195">
        <f t="shared" si="32"/>
        <v>1002.26</v>
      </c>
      <c r="H201" s="206">
        <v>1002260</v>
      </c>
      <c r="I201" s="206">
        <v>1101750</v>
      </c>
      <c r="J201" s="206">
        <f t="shared" si="21"/>
        <v>89.41795039882997</v>
      </c>
    </row>
    <row r="202" spans="1:10" ht="14.25" customHeight="1" hidden="1">
      <c r="A202" s="123" t="s">
        <v>161</v>
      </c>
      <c r="B202" s="131">
        <v>950</v>
      </c>
      <c r="C202" s="132">
        <v>4</v>
      </c>
      <c r="D202" s="132">
        <v>9</v>
      </c>
      <c r="E202" s="152">
        <v>0</v>
      </c>
      <c r="F202" s="195">
        <f t="shared" si="31"/>
        <v>0</v>
      </c>
      <c r="G202" s="194"/>
      <c r="H202" s="206"/>
      <c r="I202" s="206"/>
      <c r="J202" s="206" t="e">
        <f t="shared" si="21"/>
        <v>#DIV/0!</v>
      </c>
    </row>
    <row r="203" spans="1:10" ht="14.25" customHeight="1" hidden="1">
      <c r="A203" s="123" t="s">
        <v>73</v>
      </c>
      <c r="B203" s="131">
        <v>950</v>
      </c>
      <c r="C203" s="132">
        <v>4</v>
      </c>
      <c r="D203" s="132">
        <v>9</v>
      </c>
      <c r="E203" s="152">
        <f>E204</f>
        <v>0</v>
      </c>
      <c r="F203" s="195">
        <f t="shared" si="31"/>
        <v>0</v>
      </c>
      <c r="G203" s="194"/>
      <c r="H203" s="206"/>
      <c r="I203" s="206"/>
      <c r="J203" s="206" t="e">
        <f t="shared" si="21"/>
        <v>#DIV/0!</v>
      </c>
    </row>
    <row r="204" spans="1:10" ht="14.25" customHeight="1" hidden="1">
      <c r="A204" s="123" t="s">
        <v>166</v>
      </c>
      <c r="B204" s="131">
        <v>950</v>
      </c>
      <c r="C204" s="132">
        <v>4</v>
      </c>
      <c r="D204" s="132">
        <v>9</v>
      </c>
      <c r="E204" s="152">
        <v>0</v>
      </c>
      <c r="F204" s="195">
        <f t="shared" si="31"/>
        <v>0</v>
      </c>
      <c r="G204" s="194"/>
      <c r="H204" s="206"/>
      <c r="I204" s="206"/>
      <c r="J204" s="206" t="e">
        <f t="shared" si="21"/>
        <v>#DIV/0!</v>
      </c>
    </row>
    <row r="205" spans="1:10" ht="24" customHeight="1" hidden="1">
      <c r="A205" s="123" t="s">
        <v>330</v>
      </c>
      <c r="B205" s="131">
        <v>950</v>
      </c>
      <c r="C205" s="132">
        <v>4</v>
      </c>
      <c r="D205" s="132">
        <v>9</v>
      </c>
      <c r="E205" s="152">
        <f>E206+E218</f>
        <v>369827.81</v>
      </c>
      <c r="F205" s="195">
        <f t="shared" si="31"/>
        <v>369.82781</v>
      </c>
      <c r="G205" s="195"/>
      <c r="H205" s="206">
        <f>H206+H218</f>
        <v>136521.57</v>
      </c>
      <c r="I205" s="206">
        <f>I206+I218</f>
        <v>308000</v>
      </c>
      <c r="J205" s="206">
        <f t="shared" si="21"/>
        <v>0</v>
      </c>
    </row>
    <row r="206" spans="1:10" ht="16.5" customHeight="1" hidden="1">
      <c r="A206" s="130" t="s">
        <v>332</v>
      </c>
      <c r="B206" s="131">
        <v>950</v>
      </c>
      <c r="C206" s="132">
        <v>4</v>
      </c>
      <c r="D206" s="132">
        <v>9</v>
      </c>
      <c r="E206" s="152">
        <f>E207</f>
        <v>349827.81</v>
      </c>
      <c r="F206" s="195">
        <f t="shared" si="31"/>
        <v>349.82781</v>
      </c>
      <c r="G206" s="195">
        <f>H206/1000</f>
        <v>136.52157</v>
      </c>
      <c r="H206" s="206">
        <f>H207</f>
        <v>136521.57</v>
      </c>
      <c r="I206" s="206">
        <f>I207</f>
        <v>308000</v>
      </c>
      <c r="J206" s="206">
        <f t="shared" si="21"/>
        <v>39.02536222034492</v>
      </c>
    </row>
    <row r="207" spans="1:10" ht="28.5" customHeight="1" hidden="1">
      <c r="A207" s="130" t="s">
        <v>212</v>
      </c>
      <c r="B207" s="131">
        <v>950</v>
      </c>
      <c r="C207" s="132">
        <v>4</v>
      </c>
      <c r="D207" s="132">
        <v>9</v>
      </c>
      <c r="E207" s="152">
        <f>E208</f>
        <v>349827.81</v>
      </c>
      <c r="F207" s="195">
        <f t="shared" si="31"/>
        <v>349.82781</v>
      </c>
      <c r="G207" s="195">
        <f>H207/1000</f>
        <v>136.52157</v>
      </c>
      <c r="H207" s="206">
        <v>136521.57</v>
      </c>
      <c r="I207" s="206">
        <f>I208</f>
        <v>308000</v>
      </c>
      <c r="J207" s="206">
        <f aca="true" t="shared" si="33" ref="J207:J270">G207/F207*100</f>
        <v>39.02536222034492</v>
      </c>
    </row>
    <row r="208" spans="1:10" ht="28.5" customHeight="1" hidden="1">
      <c r="A208" s="123" t="s">
        <v>237</v>
      </c>
      <c r="B208" s="131">
        <v>950</v>
      </c>
      <c r="C208" s="132">
        <v>4</v>
      </c>
      <c r="D208" s="132">
        <v>9</v>
      </c>
      <c r="E208" s="152">
        <f>E209+E217</f>
        <v>349827.81</v>
      </c>
      <c r="F208" s="195">
        <f t="shared" si="31"/>
        <v>349.82781</v>
      </c>
      <c r="G208" s="194"/>
      <c r="H208" s="206">
        <f>H209+H214+H217</f>
        <v>303000</v>
      </c>
      <c r="I208" s="206">
        <f>I209+I214+I217</f>
        <v>308000</v>
      </c>
      <c r="J208" s="206">
        <f t="shared" si="33"/>
        <v>0</v>
      </c>
    </row>
    <row r="209" spans="1:10" ht="21.75" customHeight="1" hidden="1">
      <c r="A209" s="123" t="s">
        <v>294</v>
      </c>
      <c r="B209" s="131">
        <v>950</v>
      </c>
      <c r="C209" s="132">
        <v>4</v>
      </c>
      <c r="D209" s="132">
        <v>9</v>
      </c>
      <c r="E209" s="152">
        <f>E210+E214</f>
        <v>81000</v>
      </c>
      <c r="F209" s="195">
        <f t="shared" si="31"/>
        <v>81</v>
      </c>
      <c r="G209" s="194"/>
      <c r="H209" s="206">
        <f>H210</f>
        <v>35000</v>
      </c>
      <c r="I209" s="206">
        <f>I210</f>
        <v>40000</v>
      </c>
      <c r="J209" s="206">
        <f t="shared" si="33"/>
        <v>0</v>
      </c>
    </row>
    <row r="210" spans="1:10" ht="18.75" customHeight="1" hidden="1">
      <c r="A210" s="130" t="s">
        <v>71</v>
      </c>
      <c r="B210" s="131">
        <v>950</v>
      </c>
      <c r="C210" s="132">
        <v>4</v>
      </c>
      <c r="D210" s="132">
        <v>9</v>
      </c>
      <c r="E210" s="152">
        <f>E211</f>
        <v>35000</v>
      </c>
      <c r="F210" s="195">
        <f t="shared" si="31"/>
        <v>35</v>
      </c>
      <c r="G210" s="194">
        <f>H210/1000</f>
        <v>35</v>
      </c>
      <c r="H210" s="206">
        <f>H211</f>
        <v>35000</v>
      </c>
      <c r="I210" s="206">
        <f>I211</f>
        <v>40000</v>
      </c>
      <c r="J210" s="206">
        <f t="shared" si="33"/>
        <v>100</v>
      </c>
    </row>
    <row r="211" spans="1:10" ht="15.75" customHeight="1" hidden="1">
      <c r="A211" s="130" t="s">
        <v>153</v>
      </c>
      <c r="B211" s="131">
        <v>950</v>
      </c>
      <c r="C211" s="132">
        <v>4</v>
      </c>
      <c r="D211" s="132">
        <v>9</v>
      </c>
      <c r="E211" s="152">
        <f>SUM(E212:E213)</f>
        <v>35000</v>
      </c>
      <c r="F211" s="195">
        <f t="shared" si="31"/>
        <v>35</v>
      </c>
      <c r="G211" s="194">
        <f>H211/1000</f>
        <v>35</v>
      </c>
      <c r="H211" s="206">
        <f>SUM(H212:H213)</f>
        <v>35000</v>
      </c>
      <c r="I211" s="206">
        <f>SUM(I212:I212)</f>
        <v>40000</v>
      </c>
      <c r="J211" s="206">
        <f t="shared" si="33"/>
        <v>100</v>
      </c>
    </row>
    <row r="212" spans="1:10" ht="18" customHeight="1" hidden="1">
      <c r="A212" s="130" t="s">
        <v>249</v>
      </c>
      <c r="B212" s="131">
        <v>950</v>
      </c>
      <c r="C212" s="132">
        <v>4</v>
      </c>
      <c r="D212" s="132">
        <v>9</v>
      </c>
      <c r="E212" s="152">
        <v>35000</v>
      </c>
      <c r="F212" s="195">
        <f t="shared" si="31"/>
        <v>35</v>
      </c>
      <c r="G212" s="194">
        <f>H212/1000</f>
        <v>35</v>
      </c>
      <c r="H212" s="206">
        <v>35000</v>
      </c>
      <c r="I212" s="206">
        <v>40000</v>
      </c>
      <c r="J212" s="206">
        <f t="shared" si="33"/>
        <v>100</v>
      </c>
    </row>
    <row r="213" spans="1:10" ht="18" customHeight="1" hidden="1">
      <c r="A213" s="123" t="s">
        <v>159</v>
      </c>
      <c r="B213" s="131">
        <v>950</v>
      </c>
      <c r="C213" s="132">
        <v>4</v>
      </c>
      <c r="D213" s="132">
        <v>9</v>
      </c>
      <c r="E213" s="152">
        <v>0</v>
      </c>
      <c r="F213" s="195">
        <f t="shared" si="31"/>
        <v>0</v>
      </c>
      <c r="G213" s="194"/>
      <c r="H213" s="206">
        <v>0</v>
      </c>
      <c r="I213" s="206"/>
      <c r="J213" s="206" t="e">
        <f t="shared" si="33"/>
        <v>#DIV/0!</v>
      </c>
    </row>
    <row r="214" spans="1:10" ht="15" customHeight="1" hidden="1">
      <c r="A214" s="123" t="s">
        <v>73</v>
      </c>
      <c r="B214" s="124" t="s">
        <v>178</v>
      </c>
      <c r="C214" s="124" t="s">
        <v>152</v>
      </c>
      <c r="D214" s="124" t="s">
        <v>189</v>
      </c>
      <c r="E214" s="152">
        <f>E216+E215</f>
        <v>46000</v>
      </c>
      <c r="F214" s="195">
        <f t="shared" si="31"/>
        <v>46</v>
      </c>
      <c r="G214" s="194">
        <f>H214/1000</f>
        <v>46</v>
      </c>
      <c r="H214" s="206">
        <f>H216</f>
        <v>46000</v>
      </c>
      <c r="I214" s="206">
        <f>I216</f>
        <v>46000</v>
      </c>
      <c r="J214" s="206">
        <f t="shared" si="33"/>
        <v>100</v>
      </c>
    </row>
    <row r="215" spans="1:10" ht="15" customHeight="1" hidden="1">
      <c r="A215" s="144" t="s">
        <v>166</v>
      </c>
      <c r="B215" s="124" t="s">
        <v>178</v>
      </c>
      <c r="C215" s="124" t="s">
        <v>152</v>
      </c>
      <c r="D215" s="124" t="s">
        <v>189</v>
      </c>
      <c r="E215" s="152">
        <v>0</v>
      </c>
      <c r="F215" s="195"/>
      <c r="G215" s="194"/>
      <c r="H215" s="206"/>
      <c r="I215" s="206"/>
      <c r="J215" s="206" t="e">
        <f t="shared" si="33"/>
        <v>#DIV/0!</v>
      </c>
    </row>
    <row r="216" spans="1:10" ht="15.75" hidden="1">
      <c r="A216" s="144" t="s">
        <v>316</v>
      </c>
      <c r="B216" s="124" t="s">
        <v>178</v>
      </c>
      <c r="C216" s="124" t="s">
        <v>152</v>
      </c>
      <c r="D216" s="124" t="s">
        <v>189</v>
      </c>
      <c r="E216" s="152">
        <v>46000</v>
      </c>
      <c r="F216" s="195">
        <f t="shared" si="31"/>
        <v>46</v>
      </c>
      <c r="G216" s="194">
        <f>H216/1000</f>
        <v>46</v>
      </c>
      <c r="H216" s="206">
        <v>46000</v>
      </c>
      <c r="I216" s="206">
        <v>46000</v>
      </c>
      <c r="J216" s="206">
        <f t="shared" si="33"/>
        <v>100</v>
      </c>
    </row>
    <row r="217" spans="1:10" ht="15.75" hidden="1">
      <c r="A217" s="130" t="s">
        <v>402</v>
      </c>
      <c r="B217" s="131">
        <v>950</v>
      </c>
      <c r="C217" s="132">
        <v>4</v>
      </c>
      <c r="D217" s="132">
        <v>9</v>
      </c>
      <c r="E217" s="152">
        <v>268827.81</v>
      </c>
      <c r="F217" s="195">
        <f>E217/1000</f>
        <v>268.82781</v>
      </c>
      <c r="G217" s="194">
        <f>H217/1000</f>
        <v>222</v>
      </c>
      <c r="H217" s="206">
        <v>222000</v>
      </c>
      <c r="I217" s="206">
        <v>222000</v>
      </c>
      <c r="J217" s="206">
        <f t="shared" si="33"/>
        <v>82.58074192547267</v>
      </c>
    </row>
    <row r="218" spans="1:10" ht="15.75" hidden="1">
      <c r="A218" s="130" t="s">
        <v>337</v>
      </c>
      <c r="B218" s="131">
        <v>950</v>
      </c>
      <c r="C218" s="132">
        <v>4</v>
      </c>
      <c r="D218" s="132">
        <v>9</v>
      </c>
      <c r="E218" s="152">
        <f>E219</f>
        <v>20000</v>
      </c>
      <c r="F218" s="195">
        <f t="shared" si="31"/>
        <v>20</v>
      </c>
      <c r="G218" s="194"/>
      <c r="H218" s="206"/>
      <c r="I218" s="206"/>
      <c r="J218" s="206">
        <f t="shared" si="33"/>
        <v>0</v>
      </c>
    </row>
    <row r="219" spans="1:10" ht="24.75" hidden="1">
      <c r="A219" s="130" t="s">
        <v>212</v>
      </c>
      <c r="B219" s="131">
        <v>950</v>
      </c>
      <c r="C219" s="132">
        <v>4</v>
      </c>
      <c r="D219" s="132">
        <v>9</v>
      </c>
      <c r="E219" s="152">
        <f>E220</f>
        <v>20000</v>
      </c>
      <c r="F219" s="195">
        <f t="shared" si="31"/>
        <v>20</v>
      </c>
      <c r="G219" s="194"/>
      <c r="H219" s="206"/>
      <c r="I219" s="206"/>
      <c r="J219" s="206">
        <f t="shared" si="33"/>
        <v>0</v>
      </c>
    </row>
    <row r="220" spans="1:10" ht="24.75" hidden="1">
      <c r="A220" s="123" t="s">
        <v>237</v>
      </c>
      <c r="B220" s="131">
        <v>950</v>
      </c>
      <c r="C220" s="132">
        <v>4</v>
      </c>
      <c r="D220" s="132">
        <v>9</v>
      </c>
      <c r="E220" s="152">
        <f>E221</f>
        <v>20000</v>
      </c>
      <c r="F220" s="195">
        <f t="shared" si="31"/>
        <v>20</v>
      </c>
      <c r="G220" s="194"/>
      <c r="H220" s="206"/>
      <c r="I220" s="206"/>
      <c r="J220" s="206">
        <f t="shared" si="33"/>
        <v>0</v>
      </c>
    </row>
    <row r="221" spans="1:10" ht="15.75" hidden="1">
      <c r="A221" s="123" t="s">
        <v>294</v>
      </c>
      <c r="B221" s="131">
        <v>950</v>
      </c>
      <c r="C221" s="132">
        <v>4</v>
      </c>
      <c r="D221" s="132">
        <v>9</v>
      </c>
      <c r="E221" s="152">
        <f>E222</f>
        <v>20000</v>
      </c>
      <c r="F221" s="195">
        <f t="shared" si="31"/>
        <v>20</v>
      </c>
      <c r="G221" s="194"/>
      <c r="H221" s="206"/>
      <c r="I221" s="206"/>
      <c r="J221" s="206">
        <f t="shared" si="33"/>
        <v>0</v>
      </c>
    </row>
    <row r="222" spans="1:10" ht="15.75" hidden="1">
      <c r="A222" s="123" t="s">
        <v>73</v>
      </c>
      <c r="B222" s="124" t="s">
        <v>178</v>
      </c>
      <c r="C222" s="124" t="s">
        <v>152</v>
      </c>
      <c r="D222" s="124" t="s">
        <v>189</v>
      </c>
      <c r="E222" s="152">
        <f>E223</f>
        <v>20000</v>
      </c>
      <c r="F222" s="195">
        <f t="shared" si="31"/>
        <v>20</v>
      </c>
      <c r="G222" s="194"/>
      <c r="H222" s="206"/>
      <c r="I222" s="206"/>
      <c r="J222" s="206">
        <f t="shared" si="33"/>
        <v>0</v>
      </c>
    </row>
    <row r="223" spans="1:10" ht="15.75" hidden="1">
      <c r="A223" s="144" t="s">
        <v>166</v>
      </c>
      <c r="B223" s="124" t="s">
        <v>178</v>
      </c>
      <c r="C223" s="124" t="s">
        <v>152</v>
      </c>
      <c r="D223" s="124" t="s">
        <v>189</v>
      </c>
      <c r="E223" s="152">
        <v>20000</v>
      </c>
      <c r="F223" s="195">
        <f t="shared" si="31"/>
        <v>20</v>
      </c>
      <c r="G223" s="194"/>
      <c r="H223" s="206"/>
      <c r="I223" s="206"/>
      <c r="J223" s="206">
        <f t="shared" si="33"/>
        <v>0</v>
      </c>
    </row>
    <row r="224" spans="1:10" ht="15.75">
      <c r="A224" s="121" t="s">
        <v>85</v>
      </c>
      <c r="B224" s="122" t="s">
        <v>178</v>
      </c>
      <c r="C224" s="122" t="s">
        <v>152</v>
      </c>
      <c r="D224" s="122" t="s">
        <v>175</v>
      </c>
      <c r="E224" s="151">
        <f>E225</f>
        <v>15000</v>
      </c>
      <c r="F224" s="194">
        <f t="shared" si="31"/>
        <v>15</v>
      </c>
      <c r="G224" s="194">
        <f aca="true" t="shared" si="34" ref="G224:G243">H224/1000</f>
        <v>0</v>
      </c>
      <c r="H224" s="205">
        <f aca="true" t="shared" si="35" ref="H224:I232">H225</f>
        <v>0</v>
      </c>
      <c r="I224" s="205">
        <f t="shared" si="35"/>
        <v>0</v>
      </c>
      <c r="J224" s="205">
        <f t="shared" si="33"/>
        <v>0</v>
      </c>
    </row>
    <row r="225" spans="1:10" ht="26.25" customHeight="1" hidden="1">
      <c r="A225" s="123" t="s">
        <v>426</v>
      </c>
      <c r="B225" s="124" t="s">
        <v>178</v>
      </c>
      <c r="C225" s="124" t="s">
        <v>152</v>
      </c>
      <c r="D225" s="124" t="s">
        <v>175</v>
      </c>
      <c r="E225" s="152">
        <f>E226</f>
        <v>15000</v>
      </c>
      <c r="F225" s="195">
        <f t="shared" si="31"/>
        <v>15</v>
      </c>
      <c r="G225" s="195">
        <f t="shared" si="34"/>
        <v>0</v>
      </c>
      <c r="H225" s="206">
        <f t="shared" si="35"/>
        <v>0</v>
      </c>
      <c r="I225" s="206">
        <f t="shared" si="35"/>
        <v>0</v>
      </c>
      <c r="J225" s="206">
        <f t="shared" si="33"/>
        <v>0</v>
      </c>
    </row>
    <row r="226" spans="1:10" ht="15.75" hidden="1">
      <c r="A226" s="123" t="s">
        <v>292</v>
      </c>
      <c r="B226" s="124" t="s">
        <v>178</v>
      </c>
      <c r="C226" s="124" t="s">
        <v>152</v>
      </c>
      <c r="D226" s="124" t="s">
        <v>175</v>
      </c>
      <c r="E226" s="152">
        <f>E228</f>
        <v>15000</v>
      </c>
      <c r="F226" s="195">
        <f t="shared" si="31"/>
        <v>15</v>
      </c>
      <c r="G226" s="195">
        <f t="shared" si="34"/>
        <v>0</v>
      </c>
      <c r="H226" s="206">
        <f>H228</f>
        <v>0</v>
      </c>
      <c r="I226" s="206">
        <f>I228</f>
        <v>0</v>
      </c>
      <c r="J226" s="206">
        <f t="shared" si="33"/>
        <v>0</v>
      </c>
    </row>
    <row r="227" spans="1:10" ht="15.75" hidden="1">
      <c r="A227" s="123" t="s">
        <v>427</v>
      </c>
      <c r="B227" s="124" t="s">
        <v>178</v>
      </c>
      <c r="C227" s="124" t="s">
        <v>152</v>
      </c>
      <c r="D227" s="124" t="s">
        <v>175</v>
      </c>
      <c r="E227" s="152">
        <f aca="true" t="shared" si="36" ref="E227:E232">E228</f>
        <v>15000</v>
      </c>
      <c r="F227" s="195">
        <v>15</v>
      </c>
      <c r="G227" s="195">
        <v>0</v>
      </c>
      <c r="H227" s="206"/>
      <c r="I227" s="206"/>
      <c r="J227" s="206">
        <v>0</v>
      </c>
    </row>
    <row r="228" spans="1:10" ht="27.75" customHeight="1" hidden="1">
      <c r="A228" s="123" t="s">
        <v>212</v>
      </c>
      <c r="B228" s="124" t="s">
        <v>178</v>
      </c>
      <c r="C228" s="124" t="s">
        <v>152</v>
      </c>
      <c r="D228" s="124" t="s">
        <v>175</v>
      </c>
      <c r="E228" s="152">
        <f t="shared" si="36"/>
        <v>15000</v>
      </c>
      <c r="F228" s="195">
        <f t="shared" si="31"/>
        <v>15</v>
      </c>
      <c r="G228" s="194">
        <f t="shared" si="34"/>
        <v>0</v>
      </c>
      <c r="H228" s="206">
        <f t="shared" si="35"/>
        <v>0</v>
      </c>
      <c r="I228" s="206">
        <f t="shared" si="35"/>
        <v>0</v>
      </c>
      <c r="J228" s="206">
        <f t="shared" si="33"/>
        <v>0</v>
      </c>
    </row>
    <row r="229" spans="1:10" ht="27.75" customHeight="1" hidden="1">
      <c r="A229" s="123" t="s">
        <v>237</v>
      </c>
      <c r="B229" s="124" t="s">
        <v>178</v>
      </c>
      <c r="C229" s="124" t="s">
        <v>152</v>
      </c>
      <c r="D229" s="124" t="s">
        <v>175</v>
      </c>
      <c r="E229" s="152">
        <f t="shared" si="36"/>
        <v>15000</v>
      </c>
      <c r="F229" s="195">
        <f t="shared" si="31"/>
        <v>15</v>
      </c>
      <c r="G229" s="194">
        <f t="shared" si="34"/>
        <v>0</v>
      </c>
      <c r="H229" s="206">
        <f t="shared" si="35"/>
        <v>0</v>
      </c>
      <c r="I229" s="206">
        <f t="shared" si="35"/>
        <v>0</v>
      </c>
      <c r="J229" s="206">
        <f t="shared" si="33"/>
        <v>0</v>
      </c>
    </row>
    <row r="230" spans="1:10" ht="15.75" hidden="1">
      <c r="A230" s="123" t="s">
        <v>294</v>
      </c>
      <c r="B230" s="124" t="s">
        <v>178</v>
      </c>
      <c r="C230" s="124" t="s">
        <v>152</v>
      </c>
      <c r="D230" s="124" t="s">
        <v>175</v>
      </c>
      <c r="E230" s="152">
        <f t="shared" si="36"/>
        <v>15000</v>
      </c>
      <c r="F230" s="195">
        <f t="shared" si="31"/>
        <v>15</v>
      </c>
      <c r="G230" s="194">
        <f t="shared" si="34"/>
        <v>0</v>
      </c>
      <c r="H230" s="206">
        <f t="shared" si="35"/>
        <v>0</v>
      </c>
      <c r="I230" s="206">
        <f t="shared" si="35"/>
        <v>0</v>
      </c>
      <c r="J230" s="206">
        <f t="shared" si="33"/>
        <v>0</v>
      </c>
    </row>
    <row r="231" spans="1:10" ht="15.75" hidden="1">
      <c r="A231" s="123" t="s">
        <v>71</v>
      </c>
      <c r="B231" s="124" t="s">
        <v>178</v>
      </c>
      <c r="C231" s="124" t="s">
        <v>152</v>
      </c>
      <c r="D231" s="124" t="s">
        <v>175</v>
      </c>
      <c r="E231" s="152">
        <f t="shared" si="36"/>
        <v>15000</v>
      </c>
      <c r="F231" s="195">
        <f t="shared" si="31"/>
        <v>15</v>
      </c>
      <c r="G231" s="194">
        <f t="shared" si="34"/>
        <v>0</v>
      </c>
      <c r="H231" s="206">
        <f t="shared" si="35"/>
        <v>0</v>
      </c>
      <c r="I231" s="206">
        <f t="shared" si="35"/>
        <v>0</v>
      </c>
      <c r="J231" s="206">
        <f t="shared" si="33"/>
        <v>0</v>
      </c>
    </row>
    <row r="232" spans="1:10" ht="15.75" hidden="1">
      <c r="A232" s="123" t="s">
        <v>153</v>
      </c>
      <c r="B232" s="124" t="s">
        <v>178</v>
      </c>
      <c r="C232" s="124" t="s">
        <v>152</v>
      </c>
      <c r="D232" s="124" t="s">
        <v>175</v>
      </c>
      <c r="E232" s="152">
        <f t="shared" si="36"/>
        <v>15000</v>
      </c>
      <c r="F232" s="195">
        <f t="shared" si="31"/>
        <v>15</v>
      </c>
      <c r="G232" s="194">
        <f t="shared" si="34"/>
        <v>0</v>
      </c>
      <c r="H232" s="206">
        <f t="shared" si="35"/>
        <v>0</v>
      </c>
      <c r="I232" s="206">
        <f t="shared" si="35"/>
        <v>0</v>
      </c>
      <c r="J232" s="206">
        <f t="shared" si="33"/>
        <v>0</v>
      </c>
    </row>
    <row r="233" spans="1:10" ht="15.75" hidden="1">
      <c r="A233" s="123" t="s">
        <v>161</v>
      </c>
      <c r="B233" s="124" t="s">
        <v>178</v>
      </c>
      <c r="C233" s="124" t="s">
        <v>152</v>
      </c>
      <c r="D233" s="124" t="s">
        <v>175</v>
      </c>
      <c r="E233" s="152">
        <v>15000</v>
      </c>
      <c r="F233" s="195">
        <f t="shared" si="31"/>
        <v>15</v>
      </c>
      <c r="G233" s="194">
        <f t="shared" si="34"/>
        <v>0</v>
      </c>
      <c r="H233" s="206">
        <v>0</v>
      </c>
      <c r="I233" s="206">
        <v>0</v>
      </c>
      <c r="J233" s="206">
        <f t="shared" si="33"/>
        <v>0</v>
      </c>
    </row>
    <row r="234" spans="1:10" ht="15.75">
      <c r="A234" s="121" t="s">
        <v>180</v>
      </c>
      <c r="B234" s="122" t="s">
        <v>178</v>
      </c>
      <c r="C234" s="122" t="s">
        <v>181</v>
      </c>
      <c r="D234" s="122"/>
      <c r="E234" s="151">
        <f>E247+E299</f>
        <v>838041.67</v>
      </c>
      <c r="F234" s="194">
        <f t="shared" si="31"/>
        <v>838.0416700000001</v>
      </c>
      <c r="G234" s="194">
        <f t="shared" si="34"/>
        <v>778.65017</v>
      </c>
      <c r="H234" s="205">
        <f>H247+H299</f>
        <v>778650.17</v>
      </c>
      <c r="I234" s="205">
        <f>I247+I299</f>
        <v>414100</v>
      </c>
      <c r="J234" s="205">
        <f t="shared" si="33"/>
        <v>92.91306123238478</v>
      </c>
    </row>
    <row r="235" spans="1:10" ht="16.5" hidden="1" thickBot="1">
      <c r="A235" s="221" t="s">
        <v>182</v>
      </c>
      <c r="B235" s="124" t="s">
        <v>178</v>
      </c>
      <c r="C235" s="122" t="s">
        <v>181</v>
      </c>
      <c r="D235" s="122" t="s">
        <v>140</v>
      </c>
      <c r="E235" s="151">
        <f aca="true" t="shared" si="37" ref="E235:E242">E236</f>
        <v>0</v>
      </c>
      <c r="F235" s="194">
        <f t="shared" si="31"/>
        <v>0</v>
      </c>
      <c r="G235" s="195">
        <f t="shared" si="34"/>
        <v>0</v>
      </c>
      <c r="H235" s="206">
        <f aca="true" t="shared" si="38" ref="H235:I242">H236</f>
        <v>0</v>
      </c>
      <c r="I235" s="206">
        <f t="shared" si="38"/>
        <v>0</v>
      </c>
      <c r="J235" s="206" t="e">
        <f t="shared" si="33"/>
        <v>#DIV/0!</v>
      </c>
    </row>
    <row r="236" spans="1:10" ht="15.75" hidden="1">
      <c r="A236" s="189" t="s">
        <v>61</v>
      </c>
      <c r="B236" s="124" t="s">
        <v>178</v>
      </c>
      <c r="C236" s="122" t="s">
        <v>181</v>
      </c>
      <c r="D236" s="122" t="s">
        <v>140</v>
      </c>
      <c r="E236" s="151">
        <f t="shared" si="37"/>
        <v>0</v>
      </c>
      <c r="F236" s="194">
        <f t="shared" si="31"/>
        <v>0</v>
      </c>
      <c r="G236" s="195">
        <f t="shared" si="34"/>
        <v>0</v>
      </c>
      <c r="H236" s="206">
        <f t="shared" si="38"/>
        <v>0</v>
      </c>
      <c r="I236" s="206">
        <f t="shared" si="38"/>
        <v>0</v>
      </c>
      <c r="J236" s="206" t="e">
        <f t="shared" si="33"/>
        <v>#DIV/0!</v>
      </c>
    </row>
    <row r="237" spans="1:10" ht="16.5" hidden="1" thickBot="1">
      <c r="A237" s="222" t="s">
        <v>300</v>
      </c>
      <c r="B237" s="124" t="s">
        <v>178</v>
      </c>
      <c r="C237" s="122" t="s">
        <v>181</v>
      </c>
      <c r="D237" s="122" t="s">
        <v>140</v>
      </c>
      <c r="E237" s="151">
        <f t="shared" si="37"/>
        <v>0</v>
      </c>
      <c r="F237" s="194">
        <f t="shared" si="31"/>
        <v>0</v>
      </c>
      <c r="G237" s="195">
        <f t="shared" si="34"/>
        <v>0</v>
      </c>
      <c r="H237" s="206">
        <f t="shared" si="38"/>
        <v>0</v>
      </c>
      <c r="I237" s="206">
        <f t="shared" si="38"/>
        <v>0</v>
      </c>
      <c r="J237" s="206" t="e">
        <f t="shared" si="33"/>
        <v>#DIV/0!</v>
      </c>
    </row>
    <row r="238" spans="1:10" ht="24.75" hidden="1">
      <c r="A238" s="123" t="s">
        <v>212</v>
      </c>
      <c r="B238" s="124" t="s">
        <v>178</v>
      </c>
      <c r="C238" s="124" t="s">
        <v>181</v>
      </c>
      <c r="D238" s="124" t="s">
        <v>140</v>
      </c>
      <c r="E238" s="152">
        <f t="shared" si="37"/>
        <v>0</v>
      </c>
      <c r="F238" s="195">
        <f t="shared" si="31"/>
        <v>0</v>
      </c>
      <c r="G238" s="195">
        <f t="shared" si="34"/>
        <v>0</v>
      </c>
      <c r="H238" s="206">
        <f t="shared" si="38"/>
        <v>0</v>
      </c>
      <c r="I238" s="206">
        <f t="shared" si="38"/>
        <v>0</v>
      </c>
      <c r="J238" s="206" t="e">
        <f t="shared" si="33"/>
        <v>#DIV/0!</v>
      </c>
    </row>
    <row r="239" spans="1:10" ht="24.75" hidden="1">
      <c r="A239" s="123" t="s">
        <v>237</v>
      </c>
      <c r="B239" s="124" t="s">
        <v>178</v>
      </c>
      <c r="C239" s="124" t="s">
        <v>181</v>
      </c>
      <c r="D239" s="124" t="s">
        <v>140</v>
      </c>
      <c r="E239" s="152">
        <f t="shared" si="37"/>
        <v>0</v>
      </c>
      <c r="F239" s="195">
        <f t="shared" si="31"/>
        <v>0</v>
      </c>
      <c r="G239" s="195">
        <f t="shared" si="34"/>
        <v>0</v>
      </c>
      <c r="H239" s="206">
        <f t="shared" si="38"/>
        <v>0</v>
      </c>
      <c r="I239" s="206">
        <f t="shared" si="38"/>
        <v>0</v>
      </c>
      <c r="J239" s="206" t="e">
        <f t="shared" si="33"/>
        <v>#DIV/0!</v>
      </c>
    </row>
    <row r="240" spans="1:10" ht="15.75" hidden="1">
      <c r="A240" s="123" t="s">
        <v>294</v>
      </c>
      <c r="B240" s="124" t="s">
        <v>178</v>
      </c>
      <c r="C240" s="124" t="s">
        <v>181</v>
      </c>
      <c r="D240" s="124" t="s">
        <v>140</v>
      </c>
      <c r="E240" s="152">
        <f>E241+E244</f>
        <v>0</v>
      </c>
      <c r="F240" s="195">
        <f t="shared" si="31"/>
        <v>0</v>
      </c>
      <c r="G240" s="195">
        <f t="shared" si="34"/>
        <v>0</v>
      </c>
      <c r="H240" s="206">
        <f t="shared" si="38"/>
        <v>0</v>
      </c>
      <c r="I240" s="206">
        <f t="shared" si="38"/>
        <v>0</v>
      </c>
      <c r="J240" s="206" t="e">
        <f t="shared" si="33"/>
        <v>#DIV/0!</v>
      </c>
    </row>
    <row r="241" spans="1:10" ht="15.75" hidden="1">
      <c r="A241" s="130" t="s">
        <v>71</v>
      </c>
      <c r="B241" s="124" t="s">
        <v>178</v>
      </c>
      <c r="C241" s="124" t="s">
        <v>181</v>
      </c>
      <c r="D241" s="124" t="s">
        <v>140</v>
      </c>
      <c r="E241" s="152">
        <f t="shared" si="37"/>
        <v>0</v>
      </c>
      <c r="F241" s="195">
        <f t="shared" si="31"/>
        <v>0</v>
      </c>
      <c r="G241" s="195">
        <f t="shared" si="34"/>
        <v>0</v>
      </c>
      <c r="H241" s="206">
        <f t="shared" si="38"/>
        <v>0</v>
      </c>
      <c r="I241" s="206">
        <f t="shared" si="38"/>
        <v>0</v>
      </c>
      <c r="J241" s="206" t="e">
        <f t="shared" si="33"/>
        <v>#DIV/0!</v>
      </c>
    </row>
    <row r="242" spans="1:10" ht="15.75" hidden="1">
      <c r="A242" s="130" t="s">
        <v>153</v>
      </c>
      <c r="B242" s="124" t="s">
        <v>178</v>
      </c>
      <c r="C242" s="124" t="s">
        <v>181</v>
      </c>
      <c r="D242" s="124" t="s">
        <v>140</v>
      </c>
      <c r="E242" s="152">
        <f t="shared" si="37"/>
        <v>0</v>
      </c>
      <c r="F242" s="195">
        <f t="shared" si="31"/>
        <v>0</v>
      </c>
      <c r="G242" s="195">
        <f t="shared" si="34"/>
        <v>0</v>
      </c>
      <c r="H242" s="206">
        <f t="shared" si="38"/>
        <v>0</v>
      </c>
      <c r="I242" s="206">
        <f t="shared" si="38"/>
        <v>0</v>
      </c>
      <c r="J242" s="206" t="e">
        <f t="shared" si="33"/>
        <v>#DIV/0!</v>
      </c>
    </row>
    <row r="243" spans="1:10" ht="15.75" hidden="1">
      <c r="A243" s="123" t="s">
        <v>161</v>
      </c>
      <c r="B243" s="124" t="s">
        <v>178</v>
      </c>
      <c r="C243" s="124" t="s">
        <v>181</v>
      </c>
      <c r="D243" s="124" t="s">
        <v>140</v>
      </c>
      <c r="E243" s="152">
        <v>0</v>
      </c>
      <c r="F243" s="195">
        <f t="shared" si="31"/>
        <v>0</v>
      </c>
      <c r="G243" s="195">
        <f t="shared" si="34"/>
        <v>0</v>
      </c>
      <c r="H243" s="206">
        <v>0</v>
      </c>
      <c r="I243" s="206">
        <v>0</v>
      </c>
      <c r="J243" s="206" t="e">
        <f t="shared" si="33"/>
        <v>#DIV/0!</v>
      </c>
    </row>
    <row r="244" spans="1:10" ht="15.75" hidden="1">
      <c r="A244" s="123" t="s">
        <v>73</v>
      </c>
      <c r="B244" s="124" t="s">
        <v>178</v>
      </c>
      <c r="C244" s="124" t="s">
        <v>181</v>
      </c>
      <c r="D244" s="124" t="s">
        <v>140</v>
      </c>
      <c r="E244" s="152">
        <f>E245</f>
        <v>0</v>
      </c>
      <c r="F244" s="195">
        <f t="shared" si="31"/>
        <v>0</v>
      </c>
      <c r="G244" s="195"/>
      <c r="H244" s="206"/>
      <c r="I244" s="206"/>
      <c r="J244" s="206" t="e">
        <f t="shared" si="33"/>
        <v>#DIV/0!</v>
      </c>
    </row>
    <row r="245" spans="1:10" ht="15.75" hidden="1">
      <c r="A245" s="123" t="s">
        <v>168</v>
      </c>
      <c r="B245" s="124" t="s">
        <v>178</v>
      </c>
      <c r="C245" s="124" t="s">
        <v>181</v>
      </c>
      <c r="D245" s="124" t="s">
        <v>140</v>
      </c>
      <c r="E245" s="152">
        <f>E246</f>
        <v>0</v>
      </c>
      <c r="F245" s="195">
        <f t="shared" si="31"/>
        <v>0</v>
      </c>
      <c r="G245" s="195"/>
      <c r="H245" s="206"/>
      <c r="I245" s="206"/>
      <c r="J245" s="206" t="e">
        <f t="shared" si="33"/>
        <v>#DIV/0!</v>
      </c>
    </row>
    <row r="246" spans="1:10" ht="15.75" hidden="1">
      <c r="A246" s="144" t="s">
        <v>316</v>
      </c>
      <c r="B246" s="124" t="s">
        <v>178</v>
      </c>
      <c r="C246" s="124" t="s">
        <v>181</v>
      </c>
      <c r="D246" s="124" t="s">
        <v>140</v>
      </c>
      <c r="E246" s="152">
        <v>0</v>
      </c>
      <c r="F246" s="195">
        <f t="shared" si="31"/>
        <v>0</v>
      </c>
      <c r="G246" s="195"/>
      <c r="H246" s="206"/>
      <c r="I246" s="206"/>
      <c r="J246" s="206" t="e">
        <f t="shared" si="33"/>
        <v>#DIV/0!</v>
      </c>
    </row>
    <row r="247" spans="1:10" ht="15.75">
      <c r="A247" s="123" t="s">
        <v>183</v>
      </c>
      <c r="B247" s="124" t="s">
        <v>178</v>
      </c>
      <c r="C247" s="124" t="s">
        <v>181</v>
      </c>
      <c r="D247" s="124" t="s">
        <v>141</v>
      </c>
      <c r="E247" s="152">
        <f>E248+E268+E278+E287</f>
        <v>246000</v>
      </c>
      <c r="F247" s="195">
        <f t="shared" si="31"/>
        <v>246</v>
      </c>
      <c r="G247" s="195">
        <f>H247/1000</f>
        <v>202.75686</v>
      </c>
      <c r="H247" s="206">
        <f>H248+H268</f>
        <v>202756.86</v>
      </c>
      <c r="I247" s="206">
        <f>I278</f>
        <v>0</v>
      </c>
      <c r="J247" s="206">
        <f t="shared" si="33"/>
        <v>82.42148780487804</v>
      </c>
    </row>
    <row r="248" spans="1:10" ht="15.75" hidden="1">
      <c r="A248" s="123" t="s">
        <v>430</v>
      </c>
      <c r="B248" s="124" t="s">
        <v>178</v>
      </c>
      <c r="C248" s="124" t="s">
        <v>181</v>
      </c>
      <c r="D248" s="124" t="s">
        <v>141</v>
      </c>
      <c r="E248" s="152">
        <f>E249</f>
        <v>118400</v>
      </c>
      <c r="F248" s="195">
        <f t="shared" si="31"/>
        <v>118.4</v>
      </c>
      <c r="G248" s="195">
        <f>H248/1000</f>
        <v>78.15686</v>
      </c>
      <c r="H248" s="206">
        <f>H249</f>
        <v>78156.86</v>
      </c>
      <c r="I248" s="206">
        <f>I249</f>
        <v>0</v>
      </c>
      <c r="J248" s="206">
        <f t="shared" si="33"/>
        <v>66.01086148648648</v>
      </c>
    </row>
    <row r="249" spans="1:10" ht="27" customHeight="1" hidden="1">
      <c r="A249" s="123" t="s">
        <v>433</v>
      </c>
      <c r="B249" s="124" t="s">
        <v>178</v>
      </c>
      <c r="C249" s="124" t="s">
        <v>181</v>
      </c>
      <c r="D249" s="124" t="s">
        <v>141</v>
      </c>
      <c r="E249" s="152">
        <f>E250+E257</f>
        <v>118400</v>
      </c>
      <c r="F249" s="195">
        <f t="shared" si="31"/>
        <v>118.4</v>
      </c>
      <c r="G249" s="195">
        <f>H249/1000</f>
        <v>78.15686</v>
      </c>
      <c r="H249" s="206">
        <f>H250+H257</f>
        <v>78156.86</v>
      </c>
      <c r="I249" s="206">
        <f>I257</f>
        <v>0</v>
      </c>
      <c r="J249" s="206">
        <f t="shared" si="33"/>
        <v>66.01086148648648</v>
      </c>
    </row>
    <row r="250" spans="1:10" ht="18.75" customHeight="1" hidden="1">
      <c r="A250" s="123" t="s">
        <v>485</v>
      </c>
      <c r="B250" s="124"/>
      <c r="C250" s="124" t="s">
        <v>181</v>
      </c>
      <c r="D250" s="124" t="s">
        <v>141</v>
      </c>
      <c r="E250" s="152">
        <f aca="true" t="shared" si="39" ref="E250:E255">E251</f>
        <v>50000</v>
      </c>
      <c r="F250" s="195">
        <f t="shared" si="31"/>
        <v>50</v>
      </c>
      <c r="G250" s="195">
        <v>50</v>
      </c>
      <c r="H250" s="206">
        <f>H251</f>
        <v>50000</v>
      </c>
      <c r="I250" s="206"/>
      <c r="J250" s="206">
        <f t="shared" si="33"/>
        <v>100</v>
      </c>
    </row>
    <row r="251" spans="1:10" ht="17.25" customHeight="1" hidden="1">
      <c r="A251" s="130" t="s">
        <v>135</v>
      </c>
      <c r="B251" s="131"/>
      <c r="C251" s="124" t="s">
        <v>181</v>
      </c>
      <c r="D251" s="124" t="s">
        <v>141</v>
      </c>
      <c r="E251" s="152">
        <f t="shared" si="39"/>
        <v>50000</v>
      </c>
      <c r="F251" s="195">
        <f t="shared" si="31"/>
        <v>50</v>
      </c>
      <c r="G251" s="195">
        <v>50</v>
      </c>
      <c r="H251" s="206">
        <v>50000</v>
      </c>
      <c r="I251" s="206"/>
      <c r="J251" s="206">
        <f t="shared" si="33"/>
        <v>100</v>
      </c>
    </row>
    <row r="252" spans="1:10" ht="12.75" customHeight="1" hidden="1">
      <c r="A252" s="123" t="s">
        <v>241</v>
      </c>
      <c r="B252" s="131"/>
      <c r="C252" s="124" t="s">
        <v>181</v>
      </c>
      <c r="D252" s="124" t="s">
        <v>141</v>
      </c>
      <c r="E252" s="152">
        <f t="shared" si="39"/>
        <v>50000</v>
      </c>
      <c r="F252" s="195">
        <f t="shared" si="31"/>
        <v>50</v>
      </c>
      <c r="G252" s="195"/>
      <c r="H252" s="206"/>
      <c r="I252" s="206"/>
      <c r="J252" s="206">
        <f t="shared" si="33"/>
        <v>0</v>
      </c>
    </row>
    <row r="253" spans="1:10" ht="13.5" customHeight="1" hidden="1">
      <c r="A253" s="123" t="s">
        <v>246</v>
      </c>
      <c r="B253" s="131"/>
      <c r="C253" s="124" t="s">
        <v>181</v>
      </c>
      <c r="D253" s="124" t="s">
        <v>141</v>
      </c>
      <c r="E253" s="152">
        <f t="shared" si="39"/>
        <v>50000</v>
      </c>
      <c r="F253" s="195">
        <f t="shared" si="31"/>
        <v>50</v>
      </c>
      <c r="G253" s="195"/>
      <c r="H253" s="206"/>
      <c r="I253" s="206"/>
      <c r="J253" s="206">
        <f t="shared" si="33"/>
        <v>0</v>
      </c>
    </row>
    <row r="254" spans="1:10" ht="15" customHeight="1" hidden="1">
      <c r="A254" s="130" t="s">
        <v>71</v>
      </c>
      <c r="B254" s="131"/>
      <c r="C254" s="124" t="s">
        <v>181</v>
      </c>
      <c r="D254" s="124" t="s">
        <v>141</v>
      </c>
      <c r="E254" s="152">
        <f t="shared" si="39"/>
        <v>50000</v>
      </c>
      <c r="F254" s="195">
        <f t="shared" si="31"/>
        <v>50</v>
      </c>
      <c r="G254" s="195"/>
      <c r="H254" s="206"/>
      <c r="I254" s="206"/>
      <c r="J254" s="206">
        <f t="shared" si="33"/>
        <v>0</v>
      </c>
    </row>
    <row r="255" spans="1:10" ht="17.25" customHeight="1" hidden="1">
      <c r="A255" s="123" t="s">
        <v>163</v>
      </c>
      <c r="B255" s="131"/>
      <c r="C255" s="124" t="s">
        <v>181</v>
      </c>
      <c r="D255" s="124" t="s">
        <v>141</v>
      </c>
      <c r="E255" s="152">
        <f t="shared" si="39"/>
        <v>50000</v>
      </c>
      <c r="F255" s="195">
        <f t="shared" si="31"/>
        <v>50</v>
      </c>
      <c r="G255" s="195"/>
      <c r="H255" s="206"/>
      <c r="I255" s="206"/>
      <c r="J255" s="206">
        <f t="shared" si="33"/>
        <v>0</v>
      </c>
    </row>
    <row r="256" spans="1:10" ht="16.5" customHeight="1" hidden="1">
      <c r="A256" s="123" t="s">
        <v>399</v>
      </c>
      <c r="B256" s="131"/>
      <c r="C256" s="124" t="s">
        <v>181</v>
      </c>
      <c r="D256" s="124" t="s">
        <v>141</v>
      </c>
      <c r="E256" s="152">
        <v>50000</v>
      </c>
      <c r="F256" s="195">
        <f t="shared" si="31"/>
        <v>50</v>
      </c>
      <c r="G256" s="195"/>
      <c r="H256" s="206"/>
      <c r="I256" s="206"/>
      <c r="J256" s="206">
        <f t="shared" si="33"/>
        <v>0</v>
      </c>
    </row>
    <row r="257" spans="1:10" ht="15.75" hidden="1">
      <c r="A257" s="144" t="s">
        <v>431</v>
      </c>
      <c r="B257" s="124" t="s">
        <v>178</v>
      </c>
      <c r="C257" s="124" t="s">
        <v>181</v>
      </c>
      <c r="D257" s="124" t="s">
        <v>141</v>
      </c>
      <c r="E257" s="152">
        <f>E258</f>
        <v>68400</v>
      </c>
      <c r="F257" s="195">
        <f t="shared" si="31"/>
        <v>68.4</v>
      </c>
      <c r="G257" s="195">
        <f>H257/1000</f>
        <v>28.15686</v>
      </c>
      <c r="H257" s="206">
        <f aca="true" t="shared" si="40" ref="H257:I259">H258</f>
        <v>28156.86</v>
      </c>
      <c r="I257" s="206">
        <f t="shared" si="40"/>
        <v>0</v>
      </c>
      <c r="J257" s="206">
        <f t="shared" si="33"/>
        <v>41.165</v>
      </c>
    </row>
    <row r="258" spans="1:10" ht="24.75" hidden="1">
      <c r="A258" s="123" t="s">
        <v>283</v>
      </c>
      <c r="B258" s="124" t="s">
        <v>178</v>
      </c>
      <c r="C258" s="124" t="s">
        <v>181</v>
      </c>
      <c r="D258" s="124" t="s">
        <v>141</v>
      </c>
      <c r="E258" s="152">
        <f>E259</f>
        <v>68400</v>
      </c>
      <c r="F258" s="195">
        <f t="shared" si="31"/>
        <v>68.4</v>
      </c>
      <c r="G258" s="195">
        <f aca="true" t="shared" si="41" ref="G258:G263">H258/1000</f>
        <v>28.15686</v>
      </c>
      <c r="H258" s="206">
        <v>28156.86</v>
      </c>
      <c r="I258" s="206">
        <f t="shared" si="40"/>
        <v>0</v>
      </c>
      <c r="J258" s="206">
        <f t="shared" si="33"/>
        <v>41.165</v>
      </c>
    </row>
    <row r="259" spans="1:10" ht="24.75" hidden="1">
      <c r="A259" s="123" t="s">
        <v>237</v>
      </c>
      <c r="B259" s="124" t="s">
        <v>178</v>
      </c>
      <c r="C259" s="124" t="s">
        <v>181</v>
      </c>
      <c r="D259" s="124" t="s">
        <v>141</v>
      </c>
      <c r="E259" s="152">
        <f>E260+E267</f>
        <v>68400</v>
      </c>
      <c r="F259" s="195">
        <f t="shared" si="31"/>
        <v>68.4</v>
      </c>
      <c r="G259" s="195">
        <f t="shared" si="41"/>
        <v>0</v>
      </c>
      <c r="H259" s="206">
        <f t="shared" si="40"/>
        <v>0</v>
      </c>
      <c r="I259" s="206">
        <f t="shared" si="40"/>
        <v>0</v>
      </c>
      <c r="J259" s="206">
        <f t="shared" si="33"/>
        <v>0</v>
      </c>
    </row>
    <row r="260" spans="1:10" ht="24.75" hidden="1">
      <c r="A260" s="123" t="s">
        <v>239</v>
      </c>
      <c r="B260" s="124" t="s">
        <v>178</v>
      </c>
      <c r="C260" s="124" t="s">
        <v>181</v>
      </c>
      <c r="D260" s="124" t="s">
        <v>141</v>
      </c>
      <c r="E260" s="152">
        <f>E261+E264</f>
        <v>15000</v>
      </c>
      <c r="F260" s="195">
        <f t="shared" si="31"/>
        <v>15</v>
      </c>
      <c r="G260" s="195">
        <f t="shared" si="41"/>
        <v>0</v>
      </c>
      <c r="H260" s="206">
        <v>0</v>
      </c>
      <c r="I260" s="206">
        <v>0</v>
      </c>
      <c r="J260" s="206">
        <f t="shared" si="33"/>
        <v>0</v>
      </c>
    </row>
    <row r="261" spans="1:10" ht="15.75" hidden="1">
      <c r="A261" s="123" t="s">
        <v>71</v>
      </c>
      <c r="B261" s="124" t="s">
        <v>178</v>
      </c>
      <c r="C261" s="124" t="s">
        <v>181</v>
      </c>
      <c r="D261" s="124" t="s">
        <v>141</v>
      </c>
      <c r="E261" s="152">
        <f>E262</f>
        <v>5000</v>
      </c>
      <c r="F261" s="195">
        <f t="shared" si="31"/>
        <v>5</v>
      </c>
      <c r="G261" s="195">
        <f t="shared" si="41"/>
        <v>0</v>
      </c>
      <c r="H261" s="206">
        <f>H262</f>
        <v>0</v>
      </c>
      <c r="I261" s="206">
        <f>I262</f>
        <v>0</v>
      </c>
      <c r="J261" s="206">
        <f t="shared" si="33"/>
        <v>0</v>
      </c>
    </row>
    <row r="262" spans="1:10" ht="15.75" hidden="1">
      <c r="A262" s="123" t="s">
        <v>153</v>
      </c>
      <c r="B262" s="124" t="s">
        <v>178</v>
      </c>
      <c r="C262" s="124" t="s">
        <v>181</v>
      </c>
      <c r="D262" s="124" t="s">
        <v>141</v>
      </c>
      <c r="E262" s="152">
        <f>E263</f>
        <v>5000</v>
      </c>
      <c r="F262" s="195">
        <f t="shared" si="31"/>
        <v>5</v>
      </c>
      <c r="G262" s="195">
        <f t="shared" si="41"/>
        <v>0</v>
      </c>
      <c r="H262" s="206">
        <f>H263</f>
        <v>0</v>
      </c>
      <c r="I262" s="206">
        <f>I263</f>
        <v>0</v>
      </c>
      <c r="J262" s="206">
        <f t="shared" si="33"/>
        <v>0</v>
      </c>
    </row>
    <row r="263" spans="1:10" ht="15.75" hidden="1">
      <c r="A263" s="123" t="s">
        <v>161</v>
      </c>
      <c r="B263" s="124" t="s">
        <v>178</v>
      </c>
      <c r="C263" s="124" t="s">
        <v>181</v>
      </c>
      <c r="D263" s="124" t="s">
        <v>141</v>
      </c>
      <c r="E263" s="152">
        <v>5000</v>
      </c>
      <c r="F263" s="195">
        <f t="shared" si="31"/>
        <v>5</v>
      </c>
      <c r="G263" s="195">
        <f t="shared" si="41"/>
        <v>0</v>
      </c>
      <c r="H263" s="206">
        <v>0</v>
      </c>
      <c r="I263" s="206">
        <v>0</v>
      </c>
      <c r="J263" s="206">
        <f t="shared" si="33"/>
        <v>0</v>
      </c>
    </row>
    <row r="264" spans="1:10" ht="15.75" hidden="1">
      <c r="A264" s="123" t="s">
        <v>73</v>
      </c>
      <c r="B264" s="124" t="s">
        <v>178</v>
      </c>
      <c r="C264" s="124" t="s">
        <v>181</v>
      </c>
      <c r="D264" s="124" t="s">
        <v>141</v>
      </c>
      <c r="E264" s="152">
        <f>E265</f>
        <v>10000</v>
      </c>
      <c r="F264" s="195">
        <f aca="true" t="shared" si="42" ref="F264:F270">E264/1000</f>
        <v>10</v>
      </c>
      <c r="G264" s="195"/>
      <c r="H264" s="206">
        <f>H265</f>
        <v>0</v>
      </c>
      <c r="I264" s="206">
        <f>I265</f>
        <v>0</v>
      </c>
      <c r="J264" s="206">
        <f t="shared" si="33"/>
        <v>0</v>
      </c>
    </row>
    <row r="265" spans="1:10" ht="15.75" hidden="1">
      <c r="A265" s="123" t="s">
        <v>168</v>
      </c>
      <c r="B265" s="124" t="s">
        <v>178</v>
      </c>
      <c r="C265" s="124" t="s">
        <v>181</v>
      </c>
      <c r="D265" s="124" t="s">
        <v>141</v>
      </c>
      <c r="E265" s="152">
        <f>E266</f>
        <v>10000</v>
      </c>
      <c r="F265" s="195">
        <f t="shared" si="42"/>
        <v>10</v>
      </c>
      <c r="G265" s="195"/>
      <c r="H265" s="206">
        <f>H266</f>
        <v>0</v>
      </c>
      <c r="I265" s="206">
        <f>I266</f>
        <v>0</v>
      </c>
      <c r="J265" s="206">
        <f t="shared" si="33"/>
        <v>0</v>
      </c>
    </row>
    <row r="266" spans="1:10" ht="15.75" hidden="1">
      <c r="A266" s="144" t="s">
        <v>316</v>
      </c>
      <c r="B266" s="124" t="s">
        <v>178</v>
      </c>
      <c r="C266" s="124" t="s">
        <v>181</v>
      </c>
      <c r="D266" s="124" t="s">
        <v>141</v>
      </c>
      <c r="E266" s="152">
        <v>10000</v>
      </c>
      <c r="F266" s="195">
        <f t="shared" si="42"/>
        <v>10</v>
      </c>
      <c r="G266" s="195"/>
      <c r="H266" s="206">
        <v>0</v>
      </c>
      <c r="I266" s="206">
        <v>0</v>
      </c>
      <c r="J266" s="206">
        <f t="shared" si="33"/>
        <v>0</v>
      </c>
    </row>
    <row r="267" spans="1:10" ht="15.75" hidden="1">
      <c r="A267" s="130" t="s">
        <v>402</v>
      </c>
      <c r="B267" s="124" t="s">
        <v>178</v>
      </c>
      <c r="C267" s="124" t="s">
        <v>181</v>
      </c>
      <c r="D267" s="124" t="s">
        <v>141</v>
      </c>
      <c r="E267" s="152">
        <v>53400</v>
      </c>
      <c r="F267" s="195">
        <f>E267/1000</f>
        <v>53.4</v>
      </c>
      <c r="G267" s="195"/>
      <c r="H267" s="206"/>
      <c r="I267" s="206"/>
      <c r="J267" s="206">
        <f t="shared" si="33"/>
        <v>0</v>
      </c>
    </row>
    <row r="268" spans="1:10" ht="36.75" hidden="1">
      <c r="A268" s="123" t="s">
        <v>435</v>
      </c>
      <c r="B268" s="124" t="s">
        <v>178</v>
      </c>
      <c r="C268" s="124" t="s">
        <v>181</v>
      </c>
      <c r="D268" s="124" t="s">
        <v>141</v>
      </c>
      <c r="E268" s="152">
        <f aca="true" t="shared" si="43" ref="E268:E276">E269</f>
        <v>124600</v>
      </c>
      <c r="F268" s="195">
        <f t="shared" si="42"/>
        <v>124.6</v>
      </c>
      <c r="G268" s="195">
        <f aca="true" t="shared" si="44" ref="G268:G298">H268/1000</f>
        <v>124.6</v>
      </c>
      <c r="H268" s="206">
        <f aca="true" t="shared" si="45" ref="H268:I271">H269</f>
        <v>124600</v>
      </c>
      <c r="I268" s="206">
        <f t="shared" si="45"/>
        <v>0</v>
      </c>
      <c r="J268" s="206">
        <f t="shared" si="33"/>
        <v>100</v>
      </c>
    </row>
    <row r="269" spans="1:10" ht="36.75" hidden="1">
      <c r="A269" s="123" t="s">
        <v>437</v>
      </c>
      <c r="B269" s="124" t="s">
        <v>178</v>
      </c>
      <c r="C269" s="124" t="s">
        <v>181</v>
      </c>
      <c r="D269" s="124" t="s">
        <v>141</v>
      </c>
      <c r="E269" s="152">
        <f t="shared" si="43"/>
        <v>124600</v>
      </c>
      <c r="F269" s="195">
        <f t="shared" si="42"/>
        <v>124.6</v>
      </c>
      <c r="G269" s="195">
        <f>H269/1000</f>
        <v>124.6</v>
      </c>
      <c r="H269" s="206">
        <f t="shared" si="45"/>
        <v>124600</v>
      </c>
      <c r="I269" s="206">
        <f t="shared" si="45"/>
        <v>0</v>
      </c>
      <c r="J269" s="206">
        <f t="shared" si="33"/>
        <v>100</v>
      </c>
    </row>
    <row r="270" spans="1:10" ht="29.25" customHeight="1" hidden="1">
      <c r="A270" s="183" t="s">
        <v>439</v>
      </c>
      <c r="B270" s="124" t="s">
        <v>178</v>
      </c>
      <c r="C270" s="124" t="s">
        <v>181</v>
      </c>
      <c r="D270" s="124" t="s">
        <v>141</v>
      </c>
      <c r="E270" s="152">
        <f t="shared" si="43"/>
        <v>124600</v>
      </c>
      <c r="F270" s="195">
        <f t="shared" si="42"/>
        <v>124.6</v>
      </c>
      <c r="G270" s="195">
        <f t="shared" si="44"/>
        <v>124.6</v>
      </c>
      <c r="H270" s="206">
        <f t="shared" si="45"/>
        <v>124600</v>
      </c>
      <c r="I270" s="206">
        <f t="shared" si="45"/>
        <v>0</v>
      </c>
      <c r="J270" s="206">
        <f t="shared" si="33"/>
        <v>100</v>
      </c>
    </row>
    <row r="271" spans="1:10" ht="24.75" hidden="1">
      <c r="A271" s="123" t="s">
        <v>441</v>
      </c>
      <c r="B271" s="124"/>
      <c r="C271" s="124" t="s">
        <v>181</v>
      </c>
      <c r="D271" s="124" t="s">
        <v>141</v>
      </c>
      <c r="E271" s="152">
        <f t="shared" si="43"/>
        <v>124600</v>
      </c>
      <c r="F271" s="195">
        <f>E271/1000</f>
        <v>124.6</v>
      </c>
      <c r="G271" s="195">
        <f t="shared" si="44"/>
        <v>124.6</v>
      </c>
      <c r="H271" s="206">
        <f t="shared" si="45"/>
        <v>124600</v>
      </c>
      <c r="I271" s="206">
        <f t="shared" si="45"/>
        <v>0</v>
      </c>
      <c r="J271" s="206">
        <f aca="true" t="shared" si="46" ref="J271:J334">G271/F271*100</f>
        <v>100</v>
      </c>
    </row>
    <row r="272" spans="1:10" ht="24.75" hidden="1">
      <c r="A272" s="123" t="s">
        <v>212</v>
      </c>
      <c r="B272" s="124" t="s">
        <v>178</v>
      </c>
      <c r="C272" s="124" t="s">
        <v>181</v>
      </c>
      <c r="D272" s="124" t="s">
        <v>141</v>
      </c>
      <c r="E272" s="152">
        <f t="shared" si="43"/>
        <v>124600</v>
      </c>
      <c r="F272" s="195">
        <f aca="true" t="shared" si="47" ref="F272:F277">E272/1000</f>
        <v>124.6</v>
      </c>
      <c r="G272" s="195">
        <f t="shared" si="44"/>
        <v>124.6</v>
      </c>
      <c r="H272" s="206">
        <v>124600</v>
      </c>
      <c r="I272" s="206">
        <f>I273</f>
        <v>0</v>
      </c>
      <c r="J272" s="206">
        <f t="shared" si="46"/>
        <v>100</v>
      </c>
    </row>
    <row r="273" spans="1:10" ht="24.75" hidden="1">
      <c r="A273" s="123" t="s">
        <v>237</v>
      </c>
      <c r="B273" s="124" t="s">
        <v>178</v>
      </c>
      <c r="C273" s="124" t="s">
        <v>181</v>
      </c>
      <c r="D273" s="124" t="s">
        <v>141</v>
      </c>
      <c r="E273" s="152">
        <f t="shared" si="43"/>
        <v>124600</v>
      </c>
      <c r="F273" s="195">
        <f t="shared" si="47"/>
        <v>124.6</v>
      </c>
      <c r="G273" s="195">
        <f t="shared" si="44"/>
        <v>0</v>
      </c>
      <c r="H273" s="206"/>
      <c r="I273" s="206"/>
      <c r="J273" s="206">
        <f t="shared" si="46"/>
        <v>0</v>
      </c>
    </row>
    <row r="274" spans="1:10" ht="24.75" hidden="1">
      <c r="A274" s="149" t="s">
        <v>336</v>
      </c>
      <c r="B274" s="124" t="s">
        <v>178</v>
      </c>
      <c r="C274" s="124" t="s">
        <v>181</v>
      </c>
      <c r="D274" s="124" t="s">
        <v>141</v>
      </c>
      <c r="E274" s="152">
        <f t="shared" si="43"/>
        <v>124600</v>
      </c>
      <c r="F274" s="195">
        <f t="shared" si="47"/>
        <v>124.6</v>
      </c>
      <c r="G274" s="195">
        <f t="shared" si="44"/>
        <v>0</v>
      </c>
      <c r="H274" s="206"/>
      <c r="I274" s="206"/>
      <c r="J274" s="206">
        <f t="shared" si="46"/>
        <v>0</v>
      </c>
    </row>
    <row r="275" spans="1:10" ht="15.75" hidden="1">
      <c r="A275" s="123" t="s">
        <v>71</v>
      </c>
      <c r="B275" s="124" t="s">
        <v>178</v>
      </c>
      <c r="C275" s="124" t="s">
        <v>181</v>
      </c>
      <c r="D275" s="124" t="s">
        <v>141</v>
      </c>
      <c r="E275" s="152">
        <f t="shared" si="43"/>
        <v>124600</v>
      </c>
      <c r="F275" s="195">
        <f t="shared" si="47"/>
        <v>124.6</v>
      </c>
      <c r="G275" s="195">
        <f t="shared" si="44"/>
        <v>0</v>
      </c>
      <c r="H275" s="206"/>
      <c r="I275" s="206"/>
      <c r="J275" s="206">
        <f t="shared" si="46"/>
        <v>0</v>
      </c>
    </row>
    <row r="276" spans="1:10" ht="15.75" hidden="1">
      <c r="A276" s="123" t="s">
        <v>153</v>
      </c>
      <c r="B276" s="124" t="s">
        <v>178</v>
      </c>
      <c r="C276" s="124" t="s">
        <v>181</v>
      </c>
      <c r="D276" s="124" t="s">
        <v>141</v>
      </c>
      <c r="E276" s="152">
        <f t="shared" si="43"/>
        <v>124600</v>
      </c>
      <c r="F276" s="195">
        <f t="shared" si="47"/>
        <v>124.6</v>
      </c>
      <c r="G276" s="195">
        <f t="shared" si="44"/>
        <v>0</v>
      </c>
      <c r="H276" s="206"/>
      <c r="I276" s="206"/>
      <c r="J276" s="206">
        <f t="shared" si="46"/>
        <v>0</v>
      </c>
    </row>
    <row r="277" spans="1:10" ht="15.75" hidden="1">
      <c r="A277" s="123" t="s">
        <v>161</v>
      </c>
      <c r="B277" s="124" t="s">
        <v>178</v>
      </c>
      <c r="C277" s="124" t="s">
        <v>181</v>
      </c>
      <c r="D277" s="124" t="s">
        <v>141</v>
      </c>
      <c r="E277" s="152">
        <v>124600</v>
      </c>
      <c r="F277" s="195">
        <f t="shared" si="47"/>
        <v>124.6</v>
      </c>
      <c r="G277" s="195">
        <f t="shared" si="44"/>
        <v>0</v>
      </c>
      <c r="H277" s="206"/>
      <c r="I277" s="206"/>
      <c r="J277" s="206">
        <f t="shared" si="46"/>
        <v>0</v>
      </c>
    </row>
    <row r="278" spans="1:10" ht="60.75" hidden="1">
      <c r="A278" s="130" t="s">
        <v>329</v>
      </c>
      <c r="B278" s="124" t="s">
        <v>178</v>
      </c>
      <c r="C278" s="124" t="s">
        <v>181</v>
      </c>
      <c r="D278" s="124" t="s">
        <v>141</v>
      </c>
      <c r="E278" s="152">
        <f>E279</f>
        <v>3000</v>
      </c>
      <c r="F278" s="195">
        <f>F279</f>
        <v>3</v>
      </c>
      <c r="G278" s="195">
        <f t="shared" si="44"/>
        <v>0</v>
      </c>
      <c r="H278" s="206">
        <f aca="true" t="shared" si="48" ref="H278:I285">H279</f>
        <v>0</v>
      </c>
      <c r="I278" s="206">
        <f t="shared" si="48"/>
        <v>0</v>
      </c>
      <c r="J278" s="206">
        <f t="shared" si="46"/>
        <v>0</v>
      </c>
    </row>
    <row r="279" spans="1:10" ht="15.75" hidden="1">
      <c r="A279" s="130" t="s">
        <v>318</v>
      </c>
      <c r="B279" s="124" t="s">
        <v>178</v>
      </c>
      <c r="C279" s="124" t="s">
        <v>181</v>
      </c>
      <c r="D279" s="124" t="s">
        <v>141</v>
      </c>
      <c r="E279" s="152">
        <f>E280</f>
        <v>3000</v>
      </c>
      <c r="F279" s="195">
        <f>F280</f>
        <v>3</v>
      </c>
      <c r="G279" s="195">
        <f t="shared" si="44"/>
        <v>0</v>
      </c>
      <c r="H279" s="206">
        <f t="shared" si="48"/>
        <v>0</v>
      </c>
      <c r="I279" s="206">
        <f t="shared" si="48"/>
        <v>0</v>
      </c>
      <c r="J279" s="206">
        <f t="shared" si="46"/>
        <v>0</v>
      </c>
    </row>
    <row r="280" spans="1:10" ht="64.5" customHeight="1" hidden="1">
      <c r="A280" s="149" t="s">
        <v>343</v>
      </c>
      <c r="B280" s="131">
        <v>950</v>
      </c>
      <c r="C280" s="124" t="s">
        <v>181</v>
      </c>
      <c r="D280" s="124" t="s">
        <v>141</v>
      </c>
      <c r="E280" s="177">
        <f aca="true" t="shared" si="49" ref="E280:E285">E281</f>
        <v>3000</v>
      </c>
      <c r="F280" s="197">
        <f aca="true" t="shared" si="50" ref="F280:F321">E280/1000</f>
        <v>3</v>
      </c>
      <c r="G280" s="195">
        <f t="shared" si="44"/>
        <v>0</v>
      </c>
      <c r="H280" s="195">
        <f t="shared" si="48"/>
        <v>0</v>
      </c>
      <c r="I280" s="195">
        <f t="shared" si="48"/>
        <v>0</v>
      </c>
      <c r="J280" s="206">
        <f t="shared" si="46"/>
        <v>0</v>
      </c>
    </row>
    <row r="281" spans="1:10" ht="24.75" hidden="1">
      <c r="A281" s="130" t="s">
        <v>212</v>
      </c>
      <c r="B281" s="131">
        <v>950</v>
      </c>
      <c r="C281" s="124" t="s">
        <v>181</v>
      </c>
      <c r="D281" s="124" t="s">
        <v>141</v>
      </c>
      <c r="E281" s="177">
        <f t="shared" si="49"/>
        <v>3000</v>
      </c>
      <c r="F281" s="195">
        <f t="shared" si="50"/>
        <v>3</v>
      </c>
      <c r="G281" s="195">
        <f t="shared" si="44"/>
        <v>0</v>
      </c>
      <c r="H281" s="195">
        <f t="shared" si="48"/>
        <v>0</v>
      </c>
      <c r="I281" s="195">
        <f t="shared" si="48"/>
        <v>0</v>
      </c>
      <c r="J281" s="206">
        <f t="shared" si="46"/>
        <v>0</v>
      </c>
    </row>
    <row r="282" spans="1:10" ht="24.75" hidden="1">
      <c r="A282" s="123" t="s">
        <v>237</v>
      </c>
      <c r="B282" s="131">
        <v>950</v>
      </c>
      <c r="C282" s="124" t="s">
        <v>181</v>
      </c>
      <c r="D282" s="124" t="s">
        <v>141</v>
      </c>
      <c r="E282" s="177">
        <f t="shared" si="49"/>
        <v>3000</v>
      </c>
      <c r="F282" s="195">
        <f t="shared" si="50"/>
        <v>3</v>
      </c>
      <c r="G282" s="195">
        <f t="shared" si="44"/>
        <v>0</v>
      </c>
      <c r="H282" s="195">
        <f t="shared" si="48"/>
        <v>0</v>
      </c>
      <c r="I282" s="195">
        <f t="shared" si="48"/>
        <v>0</v>
      </c>
      <c r="J282" s="206">
        <f t="shared" si="46"/>
        <v>0</v>
      </c>
    </row>
    <row r="283" spans="1:10" ht="24.75" hidden="1">
      <c r="A283" s="123" t="s">
        <v>239</v>
      </c>
      <c r="B283" s="131">
        <v>950</v>
      </c>
      <c r="C283" s="124" t="s">
        <v>181</v>
      </c>
      <c r="D283" s="124" t="s">
        <v>141</v>
      </c>
      <c r="E283" s="177">
        <f t="shared" si="49"/>
        <v>3000</v>
      </c>
      <c r="F283" s="195">
        <f t="shared" si="50"/>
        <v>3</v>
      </c>
      <c r="G283" s="195">
        <f t="shared" si="44"/>
        <v>0</v>
      </c>
      <c r="H283" s="195">
        <f t="shared" si="48"/>
        <v>0</v>
      </c>
      <c r="I283" s="195">
        <f t="shared" si="48"/>
        <v>0</v>
      </c>
      <c r="J283" s="206">
        <f t="shared" si="46"/>
        <v>0</v>
      </c>
    </row>
    <row r="284" spans="1:10" ht="15.75" hidden="1">
      <c r="A284" s="123" t="s">
        <v>71</v>
      </c>
      <c r="B284" s="131">
        <v>950</v>
      </c>
      <c r="C284" s="124" t="s">
        <v>181</v>
      </c>
      <c r="D284" s="124" t="s">
        <v>141</v>
      </c>
      <c r="E284" s="177">
        <f t="shared" si="49"/>
        <v>3000</v>
      </c>
      <c r="F284" s="195">
        <f t="shared" si="50"/>
        <v>3</v>
      </c>
      <c r="G284" s="195">
        <f t="shared" si="44"/>
        <v>0</v>
      </c>
      <c r="H284" s="195">
        <f t="shared" si="48"/>
        <v>0</v>
      </c>
      <c r="I284" s="195">
        <f t="shared" si="48"/>
        <v>0</v>
      </c>
      <c r="J284" s="206">
        <f t="shared" si="46"/>
        <v>0</v>
      </c>
    </row>
    <row r="285" spans="1:10" ht="15.75" hidden="1">
      <c r="A285" s="123" t="s">
        <v>153</v>
      </c>
      <c r="B285" s="131">
        <v>950</v>
      </c>
      <c r="C285" s="124" t="s">
        <v>181</v>
      </c>
      <c r="D285" s="124" t="s">
        <v>141</v>
      </c>
      <c r="E285" s="177">
        <f t="shared" si="49"/>
        <v>3000</v>
      </c>
      <c r="F285" s="195">
        <f t="shared" si="50"/>
        <v>3</v>
      </c>
      <c r="G285" s="195">
        <f t="shared" si="44"/>
        <v>0</v>
      </c>
      <c r="H285" s="195">
        <f t="shared" si="48"/>
        <v>0</v>
      </c>
      <c r="I285" s="195">
        <f t="shared" si="48"/>
        <v>0</v>
      </c>
      <c r="J285" s="206">
        <f t="shared" si="46"/>
        <v>0</v>
      </c>
    </row>
    <row r="286" spans="1:10" ht="15.75" hidden="1">
      <c r="A286" s="123" t="s">
        <v>159</v>
      </c>
      <c r="B286" s="131">
        <v>950</v>
      </c>
      <c r="C286" s="124" t="s">
        <v>181</v>
      </c>
      <c r="D286" s="124" t="s">
        <v>141</v>
      </c>
      <c r="E286" s="177">
        <v>3000</v>
      </c>
      <c r="F286" s="195">
        <f t="shared" si="50"/>
        <v>3</v>
      </c>
      <c r="G286" s="195">
        <f t="shared" si="44"/>
        <v>0</v>
      </c>
      <c r="H286" s="195">
        <v>0</v>
      </c>
      <c r="I286" s="195">
        <v>0</v>
      </c>
      <c r="J286" s="206">
        <f t="shared" si="46"/>
        <v>0</v>
      </c>
    </row>
    <row r="287" spans="1:10" ht="15.75" hidden="1">
      <c r="A287" s="223" t="s">
        <v>405</v>
      </c>
      <c r="B287" s="224" t="s">
        <v>178</v>
      </c>
      <c r="C287" s="124" t="s">
        <v>181</v>
      </c>
      <c r="D287" s="124" t="s">
        <v>141</v>
      </c>
      <c r="E287" s="152">
        <f>E288</f>
        <v>0</v>
      </c>
      <c r="F287" s="195">
        <f t="shared" si="50"/>
        <v>0</v>
      </c>
      <c r="G287" s="195">
        <f t="shared" si="44"/>
        <v>225</v>
      </c>
      <c r="H287" s="206">
        <f>H288</f>
        <v>225000</v>
      </c>
      <c r="I287" s="195"/>
      <c r="J287" s="206" t="e">
        <f t="shared" si="46"/>
        <v>#DIV/0!</v>
      </c>
    </row>
    <row r="288" spans="1:10" ht="36" hidden="1">
      <c r="A288" s="223" t="s">
        <v>407</v>
      </c>
      <c r="B288" s="224" t="s">
        <v>178</v>
      </c>
      <c r="C288" s="124" t="s">
        <v>181</v>
      </c>
      <c r="D288" s="124" t="s">
        <v>141</v>
      </c>
      <c r="E288" s="152">
        <f>E289</f>
        <v>0</v>
      </c>
      <c r="F288" s="195">
        <f t="shared" si="50"/>
        <v>0</v>
      </c>
      <c r="G288" s="195">
        <f t="shared" si="44"/>
        <v>225</v>
      </c>
      <c r="H288" s="206">
        <f>H289</f>
        <v>225000</v>
      </c>
      <c r="I288" s="195"/>
      <c r="J288" s="206" t="e">
        <f t="shared" si="46"/>
        <v>#DIV/0!</v>
      </c>
    </row>
    <row r="289" spans="1:10" ht="24" hidden="1">
      <c r="A289" s="223" t="s">
        <v>476</v>
      </c>
      <c r="B289" s="224" t="s">
        <v>178</v>
      </c>
      <c r="C289" s="124" t="s">
        <v>181</v>
      </c>
      <c r="D289" s="124" t="s">
        <v>141</v>
      </c>
      <c r="E289" s="152">
        <f>E290</f>
        <v>0</v>
      </c>
      <c r="F289" s="195">
        <f t="shared" si="50"/>
        <v>0</v>
      </c>
      <c r="G289" s="195">
        <f t="shared" si="44"/>
        <v>225</v>
      </c>
      <c r="H289" s="206">
        <f>H290</f>
        <v>225000</v>
      </c>
      <c r="I289" s="195"/>
      <c r="J289" s="206" t="e">
        <f t="shared" si="46"/>
        <v>#DIV/0!</v>
      </c>
    </row>
    <row r="290" spans="1:10" ht="24" hidden="1">
      <c r="A290" s="225" t="s">
        <v>283</v>
      </c>
      <c r="B290" s="224" t="s">
        <v>178</v>
      </c>
      <c r="C290" s="124" t="s">
        <v>181</v>
      </c>
      <c r="D290" s="124" t="s">
        <v>141</v>
      </c>
      <c r="E290" s="152">
        <f>E291</f>
        <v>0</v>
      </c>
      <c r="F290" s="195">
        <f t="shared" si="50"/>
        <v>0</v>
      </c>
      <c r="G290" s="195">
        <f t="shared" si="44"/>
        <v>225</v>
      </c>
      <c r="H290" s="206">
        <f>H291</f>
        <v>225000</v>
      </c>
      <c r="I290" s="206">
        <f>I291</f>
        <v>0</v>
      </c>
      <c r="J290" s="206" t="e">
        <f t="shared" si="46"/>
        <v>#DIV/0!</v>
      </c>
    </row>
    <row r="291" spans="1:10" ht="24.75" hidden="1">
      <c r="A291" s="123" t="s">
        <v>237</v>
      </c>
      <c r="B291" s="188" t="s">
        <v>178</v>
      </c>
      <c r="C291" s="124" t="s">
        <v>181</v>
      </c>
      <c r="D291" s="124" t="s">
        <v>141</v>
      </c>
      <c r="E291" s="152">
        <f>E292</f>
        <v>0</v>
      </c>
      <c r="F291" s="195">
        <f t="shared" si="50"/>
        <v>0</v>
      </c>
      <c r="G291" s="195">
        <f t="shared" si="44"/>
        <v>225</v>
      </c>
      <c r="H291" s="206">
        <f>H292</f>
        <v>225000</v>
      </c>
      <c r="I291" s="195"/>
      <c r="J291" s="206" t="e">
        <f t="shared" si="46"/>
        <v>#DIV/0!</v>
      </c>
    </row>
    <row r="292" spans="1:10" ht="24.75" hidden="1">
      <c r="A292" s="123" t="s">
        <v>239</v>
      </c>
      <c r="B292" s="188" t="s">
        <v>178</v>
      </c>
      <c r="C292" s="124" t="s">
        <v>181</v>
      </c>
      <c r="D292" s="124" t="s">
        <v>141</v>
      </c>
      <c r="E292" s="152">
        <f>E293+E297</f>
        <v>0</v>
      </c>
      <c r="F292" s="195">
        <f t="shared" si="50"/>
        <v>0</v>
      </c>
      <c r="G292" s="195">
        <f t="shared" si="44"/>
        <v>225</v>
      </c>
      <c r="H292" s="206">
        <f>H293+H297</f>
        <v>225000</v>
      </c>
      <c r="I292" s="195"/>
      <c r="J292" s="206" t="e">
        <f t="shared" si="46"/>
        <v>#DIV/0!</v>
      </c>
    </row>
    <row r="293" spans="1:10" ht="15.75" hidden="1">
      <c r="A293" s="123" t="s">
        <v>71</v>
      </c>
      <c r="B293" s="188" t="s">
        <v>178</v>
      </c>
      <c r="C293" s="124" t="s">
        <v>181</v>
      </c>
      <c r="D293" s="124" t="s">
        <v>141</v>
      </c>
      <c r="E293" s="152">
        <f>E294+E296</f>
        <v>0</v>
      </c>
      <c r="F293" s="195">
        <f t="shared" si="50"/>
        <v>0</v>
      </c>
      <c r="G293" s="195">
        <f t="shared" si="44"/>
        <v>0</v>
      </c>
      <c r="H293" s="206">
        <f>H294+H296</f>
        <v>0</v>
      </c>
      <c r="I293" s="195"/>
      <c r="J293" s="206" t="e">
        <f t="shared" si="46"/>
        <v>#DIV/0!</v>
      </c>
    </row>
    <row r="294" spans="1:10" ht="15.75" hidden="1">
      <c r="A294" s="123" t="s">
        <v>153</v>
      </c>
      <c r="B294" s="188" t="s">
        <v>178</v>
      </c>
      <c r="C294" s="124" t="s">
        <v>181</v>
      </c>
      <c r="D294" s="124" t="s">
        <v>141</v>
      </c>
      <c r="E294" s="152">
        <f>E295</f>
        <v>0</v>
      </c>
      <c r="F294" s="195">
        <f t="shared" si="50"/>
        <v>0</v>
      </c>
      <c r="G294" s="195">
        <f t="shared" si="44"/>
        <v>0</v>
      </c>
      <c r="H294" s="206">
        <f>H295</f>
        <v>0</v>
      </c>
      <c r="I294" s="195"/>
      <c r="J294" s="206" t="e">
        <f t="shared" si="46"/>
        <v>#DIV/0!</v>
      </c>
    </row>
    <row r="295" spans="1:10" ht="15.75" hidden="1">
      <c r="A295" s="123" t="s">
        <v>159</v>
      </c>
      <c r="B295" s="188" t="s">
        <v>178</v>
      </c>
      <c r="C295" s="124" t="s">
        <v>181</v>
      </c>
      <c r="D295" s="124" t="s">
        <v>141</v>
      </c>
      <c r="E295" s="152">
        <v>0</v>
      </c>
      <c r="F295" s="195">
        <f t="shared" si="50"/>
        <v>0</v>
      </c>
      <c r="G295" s="195">
        <f t="shared" si="44"/>
        <v>0</v>
      </c>
      <c r="H295" s="206">
        <v>0</v>
      </c>
      <c r="I295" s="195"/>
      <c r="J295" s="206" t="e">
        <f t="shared" si="46"/>
        <v>#DIV/0!</v>
      </c>
    </row>
    <row r="296" spans="1:10" ht="15.75" hidden="1">
      <c r="A296" s="123" t="s">
        <v>161</v>
      </c>
      <c r="B296" s="188" t="s">
        <v>178</v>
      </c>
      <c r="C296" s="124" t="s">
        <v>181</v>
      </c>
      <c r="D296" s="124" t="s">
        <v>141</v>
      </c>
      <c r="E296" s="152">
        <v>0</v>
      </c>
      <c r="F296" s="195"/>
      <c r="G296" s="195">
        <f t="shared" si="44"/>
        <v>0</v>
      </c>
      <c r="H296" s="206">
        <v>0</v>
      </c>
      <c r="I296" s="195"/>
      <c r="J296" s="206" t="e">
        <f t="shared" si="46"/>
        <v>#DIV/0!</v>
      </c>
    </row>
    <row r="297" spans="1:10" ht="15.75" hidden="1">
      <c r="A297" s="123" t="s">
        <v>73</v>
      </c>
      <c r="B297" s="188" t="s">
        <v>178</v>
      </c>
      <c r="C297" s="124" t="s">
        <v>181</v>
      </c>
      <c r="D297" s="124" t="s">
        <v>141</v>
      </c>
      <c r="E297" s="152">
        <f>E298</f>
        <v>0</v>
      </c>
      <c r="F297" s="195">
        <f>E297/1000</f>
        <v>0</v>
      </c>
      <c r="G297" s="195">
        <f t="shared" si="44"/>
        <v>225</v>
      </c>
      <c r="H297" s="206">
        <f>H298</f>
        <v>225000</v>
      </c>
      <c r="I297" s="195"/>
      <c r="J297" s="206" t="e">
        <f t="shared" si="46"/>
        <v>#DIV/0!</v>
      </c>
    </row>
    <row r="298" spans="1:10" ht="15.75" hidden="1">
      <c r="A298" s="123" t="s">
        <v>321</v>
      </c>
      <c r="B298" s="188" t="s">
        <v>178</v>
      </c>
      <c r="C298" s="124" t="s">
        <v>181</v>
      </c>
      <c r="D298" s="124" t="s">
        <v>141</v>
      </c>
      <c r="E298" s="152">
        <v>0</v>
      </c>
      <c r="F298" s="195">
        <f>E298/1000</f>
        <v>0</v>
      </c>
      <c r="G298" s="195">
        <f t="shared" si="44"/>
        <v>225</v>
      </c>
      <c r="H298" s="206">
        <v>225000</v>
      </c>
      <c r="I298" s="195"/>
      <c r="J298" s="206" t="e">
        <f t="shared" si="46"/>
        <v>#DIV/0!</v>
      </c>
    </row>
    <row r="299" spans="1:10" ht="15.75">
      <c r="A299" s="121" t="s">
        <v>184</v>
      </c>
      <c r="B299" s="122" t="s">
        <v>178</v>
      </c>
      <c r="C299" s="127">
        <v>5</v>
      </c>
      <c r="D299" s="127">
        <v>3</v>
      </c>
      <c r="E299" s="151">
        <f>E300</f>
        <v>592041.67</v>
      </c>
      <c r="F299" s="194">
        <f t="shared" si="50"/>
        <v>592.0416700000001</v>
      </c>
      <c r="G299" s="194">
        <f>H299/1000</f>
        <v>575.89331</v>
      </c>
      <c r="H299" s="205">
        <f>H300</f>
        <v>575893.31</v>
      </c>
      <c r="I299" s="205">
        <f>I300</f>
        <v>414100</v>
      </c>
      <c r="J299" s="205">
        <f t="shared" si="46"/>
        <v>97.27242847619154</v>
      </c>
    </row>
    <row r="300" spans="1:10" ht="15.75" hidden="1">
      <c r="A300" s="218" t="s">
        <v>430</v>
      </c>
      <c r="B300" s="124" t="s">
        <v>178</v>
      </c>
      <c r="C300" s="132">
        <v>5</v>
      </c>
      <c r="D300" s="132">
        <v>3</v>
      </c>
      <c r="E300" s="152">
        <f>E301</f>
        <v>592041.67</v>
      </c>
      <c r="F300" s="195">
        <f t="shared" si="50"/>
        <v>592.0416700000001</v>
      </c>
      <c r="G300" s="195">
        <f aca="true" t="shared" si="51" ref="G300:G309">H300/1000</f>
        <v>575.89331</v>
      </c>
      <c r="H300" s="206">
        <f>H301</f>
        <v>575893.31</v>
      </c>
      <c r="I300" s="206">
        <f>I301</f>
        <v>414100</v>
      </c>
      <c r="J300" s="206">
        <f t="shared" si="46"/>
        <v>97.27242847619154</v>
      </c>
    </row>
    <row r="301" spans="1:10" ht="30" customHeight="1" hidden="1">
      <c r="A301" s="226" t="s">
        <v>443</v>
      </c>
      <c r="B301" s="124" t="s">
        <v>178</v>
      </c>
      <c r="C301" s="132">
        <v>5</v>
      </c>
      <c r="D301" s="132">
        <v>3</v>
      </c>
      <c r="E301" s="152">
        <f>E302+E309+E316</f>
        <v>592041.67</v>
      </c>
      <c r="F301" s="195">
        <f t="shared" si="50"/>
        <v>592.0416700000001</v>
      </c>
      <c r="G301" s="195">
        <f t="shared" si="51"/>
        <v>575.89331</v>
      </c>
      <c r="H301" s="206">
        <f>H302+H309+H316</f>
        <v>575893.31</v>
      </c>
      <c r="I301" s="206">
        <f>I302+I316+I330</f>
        <v>414100</v>
      </c>
      <c r="J301" s="206">
        <f t="shared" si="46"/>
        <v>97.27242847619154</v>
      </c>
    </row>
    <row r="302" spans="1:10" ht="15.75" hidden="1">
      <c r="A302" s="123" t="s">
        <v>444</v>
      </c>
      <c r="B302" s="124" t="s">
        <v>178</v>
      </c>
      <c r="C302" s="203">
        <v>5</v>
      </c>
      <c r="D302" s="203">
        <v>3</v>
      </c>
      <c r="E302" s="152">
        <f>E303</f>
        <v>40000</v>
      </c>
      <c r="F302" s="152">
        <f>F303</f>
        <v>40</v>
      </c>
      <c r="G302" s="195">
        <f t="shared" si="51"/>
        <v>28.51631</v>
      </c>
      <c r="H302" s="206">
        <f>H303</f>
        <v>28516.31</v>
      </c>
      <c r="I302" s="206">
        <f>I309</f>
        <v>0</v>
      </c>
      <c r="J302" s="206">
        <f t="shared" si="46"/>
        <v>71.29077500000001</v>
      </c>
    </row>
    <row r="303" spans="1:10" ht="24" hidden="1">
      <c r="A303" s="227" t="s">
        <v>283</v>
      </c>
      <c r="B303" s="204">
        <v>950</v>
      </c>
      <c r="C303" s="203">
        <v>5</v>
      </c>
      <c r="D303" s="203">
        <v>3</v>
      </c>
      <c r="E303" s="152">
        <f>E304</f>
        <v>40000</v>
      </c>
      <c r="F303" s="152">
        <v>40</v>
      </c>
      <c r="G303" s="195">
        <f t="shared" si="51"/>
        <v>28.51631</v>
      </c>
      <c r="H303" s="206">
        <v>28516.31</v>
      </c>
      <c r="I303" s="206"/>
      <c r="J303" s="206">
        <f t="shared" si="46"/>
        <v>71.29077500000001</v>
      </c>
    </row>
    <row r="304" spans="1:10" ht="24.75" hidden="1">
      <c r="A304" s="123" t="s">
        <v>237</v>
      </c>
      <c r="B304" s="204">
        <v>950</v>
      </c>
      <c r="C304" s="203">
        <v>5</v>
      </c>
      <c r="D304" s="203">
        <v>3</v>
      </c>
      <c r="E304" s="152">
        <f>E305</f>
        <v>40000</v>
      </c>
      <c r="F304" s="151"/>
      <c r="G304" s="195">
        <f t="shared" si="51"/>
        <v>28.51691</v>
      </c>
      <c r="H304" s="206">
        <f>H305</f>
        <v>28516.91</v>
      </c>
      <c r="I304" s="206"/>
      <c r="J304" s="206" t="e">
        <f t="shared" si="46"/>
        <v>#DIV/0!</v>
      </c>
    </row>
    <row r="305" spans="1:10" ht="24.75" hidden="1">
      <c r="A305" s="123" t="s">
        <v>239</v>
      </c>
      <c r="B305" s="204">
        <v>950</v>
      </c>
      <c r="C305" s="203">
        <v>5</v>
      </c>
      <c r="D305" s="203">
        <v>3</v>
      </c>
      <c r="E305" s="152">
        <f>E306</f>
        <v>40000</v>
      </c>
      <c r="F305" s="151"/>
      <c r="G305" s="195">
        <f t="shared" si="51"/>
        <v>28.51691</v>
      </c>
      <c r="H305" s="206">
        <f>H306</f>
        <v>28516.91</v>
      </c>
      <c r="I305" s="206"/>
      <c r="J305" s="206" t="e">
        <f t="shared" si="46"/>
        <v>#DIV/0!</v>
      </c>
    </row>
    <row r="306" spans="1:10" ht="15.75" hidden="1">
      <c r="A306" s="123" t="s">
        <v>71</v>
      </c>
      <c r="B306" s="204">
        <v>950</v>
      </c>
      <c r="C306" s="203">
        <v>5</v>
      </c>
      <c r="D306" s="203">
        <v>3</v>
      </c>
      <c r="E306" s="152">
        <f>E307</f>
        <v>40000</v>
      </c>
      <c r="F306" s="151"/>
      <c r="G306" s="195">
        <f t="shared" si="51"/>
        <v>28.51691</v>
      </c>
      <c r="H306" s="206">
        <f>H307</f>
        <v>28516.91</v>
      </c>
      <c r="I306" s="206"/>
      <c r="J306" s="206" t="e">
        <f t="shared" si="46"/>
        <v>#DIV/0!</v>
      </c>
    </row>
    <row r="307" spans="1:10" ht="15.75" hidden="1">
      <c r="A307" s="123" t="s">
        <v>153</v>
      </c>
      <c r="B307" s="204">
        <v>950</v>
      </c>
      <c r="C307" s="203">
        <v>5</v>
      </c>
      <c r="D307" s="203">
        <v>3</v>
      </c>
      <c r="E307" s="152">
        <f>E308</f>
        <v>40000</v>
      </c>
      <c r="F307" s="151"/>
      <c r="G307" s="195">
        <f t="shared" si="51"/>
        <v>28.51691</v>
      </c>
      <c r="H307" s="206">
        <f>H308</f>
        <v>28516.91</v>
      </c>
      <c r="I307" s="206"/>
      <c r="J307" s="206" t="e">
        <f t="shared" si="46"/>
        <v>#DIV/0!</v>
      </c>
    </row>
    <row r="308" spans="1:10" ht="15.75" hidden="1">
      <c r="A308" s="123" t="s">
        <v>161</v>
      </c>
      <c r="B308" s="204">
        <v>950</v>
      </c>
      <c r="C308" s="203">
        <v>5</v>
      </c>
      <c r="D308" s="203">
        <v>3</v>
      </c>
      <c r="E308" s="152">
        <v>40000</v>
      </c>
      <c r="F308" s="151"/>
      <c r="G308" s="195">
        <f t="shared" si="51"/>
        <v>28.51691</v>
      </c>
      <c r="H308" s="206">
        <v>28516.91</v>
      </c>
      <c r="I308" s="206"/>
      <c r="J308" s="206" t="e">
        <f t="shared" si="46"/>
        <v>#DIV/0!</v>
      </c>
    </row>
    <row r="309" spans="1:10" ht="17.25" customHeight="1" hidden="1">
      <c r="A309" s="228" t="s">
        <v>282</v>
      </c>
      <c r="B309" s="131">
        <v>950</v>
      </c>
      <c r="C309" s="132">
        <v>5</v>
      </c>
      <c r="D309" s="132">
        <v>3</v>
      </c>
      <c r="E309" s="152">
        <f>E310</f>
        <v>547377</v>
      </c>
      <c r="F309" s="195">
        <f t="shared" si="50"/>
        <v>547.377</v>
      </c>
      <c r="G309" s="195">
        <f t="shared" si="51"/>
        <v>547.377</v>
      </c>
      <c r="H309" s="206">
        <f>H310</f>
        <v>547377</v>
      </c>
      <c r="I309" s="206">
        <f>I310</f>
        <v>0</v>
      </c>
      <c r="J309" s="206">
        <f t="shared" si="46"/>
        <v>100</v>
      </c>
    </row>
    <row r="310" spans="1:10" ht="24" hidden="1">
      <c r="A310" s="228" t="s">
        <v>283</v>
      </c>
      <c r="B310" s="131">
        <v>950</v>
      </c>
      <c r="C310" s="132">
        <v>5</v>
      </c>
      <c r="D310" s="132">
        <v>3</v>
      </c>
      <c r="E310" s="152">
        <v>547377</v>
      </c>
      <c r="F310" s="195">
        <f t="shared" si="50"/>
        <v>547.377</v>
      </c>
      <c r="G310" s="195">
        <f>H310/1000</f>
        <v>547.377</v>
      </c>
      <c r="H310" s="206">
        <v>547377</v>
      </c>
      <c r="I310" s="206">
        <f>I311</f>
        <v>0</v>
      </c>
      <c r="J310" s="206">
        <f t="shared" si="46"/>
        <v>100</v>
      </c>
    </row>
    <row r="311" spans="1:10" ht="24.75" hidden="1">
      <c r="A311" s="123" t="s">
        <v>237</v>
      </c>
      <c r="B311" s="131">
        <v>950</v>
      </c>
      <c r="C311" s="132">
        <v>5</v>
      </c>
      <c r="D311" s="132">
        <v>3</v>
      </c>
      <c r="E311" s="152">
        <f>E312+E315</f>
        <v>40000</v>
      </c>
      <c r="F311" s="195">
        <f t="shared" si="50"/>
        <v>40</v>
      </c>
      <c r="G311" s="194"/>
      <c r="H311" s="205"/>
      <c r="I311" s="205"/>
      <c r="J311" s="206">
        <f t="shared" si="46"/>
        <v>0</v>
      </c>
    </row>
    <row r="312" spans="1:10" ht="24.75" hidden="1">
      <c r="A312" s="123" t="s">
        <v>239</v>
      </c>
      <c r="B312" s="131">
        <v>950</v>
      </c>
      <c r="C312" s="132">
        <v>5</v>
      </c>
      <c r="D312" s="132">
        <v>3</v>
      </c>
      <c r="E312" s="152">
        <f>E313</f>
        <v>0</v>
      </c>
      <c r="F312" s="195">
        <f t="shared" si="50"/>
        <v>0</v>
      </c>
      <c r="G312" s="194"/>
      <c r="H312" s="205"/>
      <c r="I312" s="205"/>
      <c r="J312" s="206" t="e">
        <f t="shared" si="46"/>
        <v>#DIV/0!</v>
      </c>
    </row>
    <row r="313" spans="1:10" ht="15.75" hidden="1">
      <c r="A313" s="123" t="s">
        <v>71</v>
      </c>
      <c r="B313" s="131">
        <v>950</v>
      </c>
      <c r="C313" s="132">
        <v>5</v>
      </c>
      <c r="D313" s="132">
        <v>3</v>
      </c>
      <c r="E313" s="152">
        <f>E314</f>
        <v>0</v>
      </c>
      <c r="F313" s="195">
        <f t="shared" si="50"/>
        <v>0</v>
      </c>
      <c r="G313" s="194"/>
      <c r="H313" s="205"/>
      <c r="I313" s="205"/>
      <c r="J313" s="206" t="e">
        <f t="shared" si="46"/>
        <v>#DIV/0!</v>
      </c>
    </row>
    <row r="314" spans="1:10" ht="15.75" hidden="1">
      <c r="A314" s="123" t="s">
        <v>153</v>
      </c>
      <c r="B314" s="131">
        <v>950</v>
      </c>
      <c r="C314" s="132">
        <v>5</v>
      </c>
      <c r="D314" s="132">
        <v>3</v>
      </c>
      <c r="E314" s="152">
        <v>0</v>
      </c>
      <c r="F314" s="195">
        <f t="shared" si="50"/>
        <v>0</v>
      </c>
      <c r="G314" s="194"/>
      <c r="H314" s="205"/>
      <c r="I314" s="205"/>
      <c r="J314" s="206" t="e">
        <f t="shared" si="46"/>
        <v>#DIV/0!</v>
      </c>
    </row>
    <row r="315" spans="1:10" ht="15.75" hidden="1">
      <c r="A315" s="123" t="s">
        <v>159</v>
      </c>
      <c r="B315" s="131">
        <v>950</v>
      </c>
      <c r="C315" s="132">
        <v>5</v>
      </c>
      <c r="D315" s="132">
        <v>3</v>
      </c>
      <c r="E315" s="152">
        <v>40000</v>
      </c>
      <c r="F315" s="195">
        <f t="shared" si="50"/>
        <v>40</v>
      </c>
      <c r="G315" s="194"/>
      <c r="H315" s="205"/>
      <c r="I315" s="205"/>
      <c r="J315" s="206">
        <f t="shared" si="46"/>
        <v>0</v>
      </c>
    </row>
    <row r="316" spans="1:10" ht="15.75" hidden="1">
      <c r="A316" s="130" t="s">
        <v>446</v>
      </c>
      <c r="B316" s="131">
        <v>950</v>
      </c>
      <c r="C316" s="132">
        <v>5</v>
      </c>
      <c r="D316" s="132">
        <v>3</v>
      </c>
      <c r="E316" s="152">
        <f>E317</f>
        <v>4664.67</v>
      </c>
      <c r="F316" s="195">
        <f t="shared" si="50"/>
        <v>4.66467</v>
      </c>
      <c r="G316" s="195">
        <f>F316/1000</f>
        <v>0.00466467</v>
      </c>
      <c r="H316" s="206">
        <f>H317</f>
        <v>0</v>
      </c>
      <c r="I316" s="206">
        <f>H316/1000</f>
        <v>0</v>
      </c>
      <c r="J316" s="206">
        <f t="shared" si="46"/>
        <v>0.1</v>
      </c>
    </row>
    <row r="317" spans="1:10" ht="28.5" customHeight="1" hidden="1">
      <c r="A317" s="130" t="s">
        <v>212</v>
      </c>
      <c r="B317" s="131">
        <v>950</v>
      </c>
      <c r="C317" s="132">
        <v>5</v>
      </c>
      <c r="D317" s="132">
        <v>3</v>
      </c>
      <c r="E317" s="152">
        <f>E318</f>
        <v>4664.67</v>
      </c>
      <c r="F317" s="195">
        <f t="shared" si="50"/>
        <v>4.66467</v>
      </c>
      <c r="G317" s="194">
        <f>H317/1000</f>
        <v>0</v>
      </c>
      <c r="H317" s="206">
        <f>H318</f>
        <v>0</v>
      </c>
      <c r="I317" s="206">
        <f>I318</f>
        <v>0</v>
      </c>
      <c r="J317" s="206">
        <f t="shared" si="46"/>
        <v>0</v>
      </c>
    </row>
    <row r="318" spans="1:10" ht="24.75" hidden="1">
      <c r="A318" s="123" t="s">
        <v>237</v>
      </c>
      <c r="B318" s="131">
        <v>950</v>
      </c>
      <c r="C318" s="132">
        <v>5</v>
      </c>
      <c r="D318" s="132">
        <v>3</v>
      </c>
      <c r="E318" s="152">
        <f>E319</f>
        <v>4664.67</v>
      </c>
      <c r="F318" s="195">
        <f t="shared" si="50"/>
        <v>4.66467</v>
      </c>
      <c r="G318" s="194">
        <f>H318/1000</f>
        <v>0</v>
      </c>
      <c r="H318" s="206">
        <f>H319</f>
        <v>0</v>
      </c>
      <c r="I318" s="206">
        <f>I319</f>
        <v>0</v>
      </c>
      <c r="J318" s="206">
        <f t="shared" si="46"/>
        <v>0</v>
      </c>
    </row>
    <row r="319" spans="1:10" ht="15.75" hidden="1">
      <c r="A319" s="123" t="s">
        <v>350</v>
      </c>
      <c r="B319" s="131">
        <v>950</v>
      </c>
      <c r="C319" s="132">
        <v>5</v>
      </c>
      <c r="D319" s="132">
        <v>3</v>
      </c>
      <c r="E319" s="152">
        <f>E320+E324</f>
        <v>4664.67</v>
      </c>
      <c r="F319" s="195">
        <f t="shared" si="50"/>
        <v>4.66467</v>
      </c>
      <c r="G319" s="194">
        <f>H319/1000</f>
        <v>0</v>
      </c>
      <c r="H319" s="206">
        <f>H324</f>
        <v>0</v>
      </c>
      <c r="I319" s="206">
        <f>I324</f>
        <v>0</v>
      </c>
      <c r="J319" s="206">
        <f t="shared" si="46"/>
        <v>0</v>
      </c>
    </row>
    <row r="320" spans="1:10" ht="15.75" hidden="1">
      <c r="A320" s="123" t="s">
        <v>71</v>
      </c>
      <c r="B320" s="131">
        <v>950</v>
      </c>
      <c r="C320" s="132">
        <v>5</v>
      </c>
      <c r="D320" s="132">
        <v>3</v>
      </c>
      <c r="E320" s="152">
        <f>E321</f>
        <v>0</v>
      </c>
      <c r="F320" s="195">
        <f t="shared" si="50"/>
        <v>0</v>
      </c>
      <c r="G320" s="194"/>
      <c r="H320" s="206">
        <v>0</v>
      </c>
      <c r="I320" s="206">
        <v>0</v>
      </c>
      <c r="J320" s="206" t="e">
        <f t="shared" si="46"/>
        <v>#DIV/0!</v>
      </c>
    </row>
    <row r="321" spans="1:10" ht="15.75" hidden="1">
      <c r="A321" s="123" t="s">
        <v>153</v>
      </c>
      <c r="B321" s="131">
        <v>950</v>
      </c>
      <c r="C321" s="132">
        <v>5</v>
      </c>
      <c r="D321" s="132">
        <v>3</v>
      </c>
      <c r="E321" s="152">
        <f>E322+E323</f>
        <v>0</v>
      </c>
      <c r="F321" s="195">
        <f t="shared" si="50"/>
        <v>0</v>
      </c>
      <c r="G321" s="194"/>
      <c r="H321" s="206">
        <v>0</v>
      </c>
      <c r="I321" s="206">
        <v>0</v>
      </c>
      <c r="J321" s="206" t="e">
        <f t="shared" si="46"/>
        <v>#DIV/0!</v>
      </c>
    </row>
    <row r="322" spans="1:10" ht="15.75" hidden="1">
      <c r="A322" s="123" t="s">
        <v>159</v>
      </c>
      <c r="B322" s="131">
        <v>950</v>
      </c>
      <c r="C322" s="132">
        <v>5</v>
      </c>
      <c r="D322" s="132">
        <v>3</v>
      </c>
      <c r="E322" s="152">
        <v>0</v>
      </c>
      <c r="F322" s="195"/>
      <c r="G322" s="194"/>
      <c r="H322" s="206"/>
      <c r="I322" s="206"/>
      <c r="J322" s="206" t="e">
        <f t="shared" si="46"/>
        <v>#DIV/0!</v>
      </c>
    </row>
    <row r="323" spans="1:10" ht="15.75" hidden="1">
      <c r="A323" s="123" t="s">
        <v>161</v>
      </c>
      <c r="B323" s="131">
        <v>950</v>
      </c>
      <c r="C323" s="132">
        <v>5</v>
      </c>
      <c r="D323" s="132">
        <v>3</v>
      </c>
      <c r="E323" s="152">
        <v>0</v>
      </c>
      <c r="F323" s="195">
        <f>E323/1000</f>
        <v>0</v>
      </c>
      <c r="G323" s="194"/>
      <c r="H323" s="206">
        <v>0</v>
      </c>
      <c r="I323" s="206">
        <v>0</v>
      </c>
      <c r="J323" s="206" t="e">
        <f t="shared" si="46"/>
        <v>#DIV/0!</v>
      </c>
    </row>
    <row r="324" spans="1:10" ht="15.75" hidden="1">
      <c r="A324" s="123" t="s">
        <v>73</v>
      </c>
      <c r="B324" s="131">
        <v>950</v>
      </c>
      <c r="C324" s="132">
        <v>5</v>
      </c>
      <c r="D324" s="132">
        <v>3</v>
      </c>
      <c r="E324" s="152">
        <f>E325+E326</f>
        <v>4664.67</v>
      </c>
      <c r="F324" s="195">
        <f>E324/1000</f>
        <v>4.66467</v>
      </c>
      <c r="G324" s="194">
        <f>H324/1000</f>
        <v>0</v>
      </c>
      <c r="H324" s="206">
        <v>0</v>
      </c>
      <c r="I324" s="206">
        <v>0</v>
      </c>
      <c r="J324" s="206">
        <f t="shared" si="46"/>
        <v>0</v>
      </c>
    </row>
    <row r="325" spans="1:10" ht="15.75" hidden="1">
      <c r="A325" s="123" t="s">
        <v>166</v>
      </c>
      <c r="B325" s="131">
        <v>950</v>
      </c>
      <c r="C325" s="132">
        <v>5</v>
      </c>
      <c r="D325" s="132">
        <v>3</v>
      </c>
      <c r="E325" s="152">
        <v>0</v>
      </c>
      <c r="F325" s="195">
        <f>E325/1000</f>
        <v>0</v>
      </c>
      <c r="G325" s="194"/>
      <c r="H325" s="206"/>
      <c r="I325" s="206"/>
      <c r="J325" s="206" t="e">
        <f t="shared" si="46"/>
        <v>#DIV/0!</v>
      </c>
    </row>
    <row r="326" spans="1:10" ht="15.75" hidden="1">
      <c r="A326" s="123" t="s">
        <v>168</v>
      </c>
      <c r="B326" s="131">
        <v>950</v>
      </c>
      <c r="C326" s="132">
        <v>5</v>
      </c>
      <c r="D326" s="132">
        <v>3</v>
      </c>
      <c r="E326" s="152">
        <f>E327+E328+E329</f>
        <v>4664.67</v>
      </c>
      <c r="F326" s="195">
        <f>E326/1000</f>
        <v>4.66467</v>
      </c>
      <c r="G326" s="194">
        <f>H326/1000</f>
        <v>0</v>
      </c>
      <c r="H326" s="206">
        <v>0</v>
      </c>
      <c r="I326" s="206">
        <v>0</v>
      </c>
      <c r="J326" s="206">
        <f t="shared" si="46"/>
        <v>0</v>
      </c>
    </row>
    <row r="327" spans="1:10" ht="15.75" hidden="1">
      <c r="A327" s="144" t="s">
        <v>315</v>
      </c>
      <c r="B327" s="131">
        <v>950</v>
      </c>
      <c r="C327" s="132">
        <v>5</v>
      </c>
      <c r="D327" s="132">
        <v>3</v>
      </c>
      <c r="E327" s="152">
        <v>0</v>
      </c>
      <c r="F327" s="195"/>
      <c r="G327" s="194"/>
      <c r="H327" s="206"/>
      <c r="I327" s="206"/>
      <c r="J327" s="206" t="e">
        <f t="shared" si="46"/>
        <v>#DIV/0!</v>
      </c>
    </row>
    <row r="328" spans="1:10" ht="15.75" hidden="1">
      <c r="A328" s="144" t="s">
        <v>322</v>
      </c>
      <c r="B328" s="131">
        <v>950</v>
      </c>
      <c r="C328" s="132">
        <v>5</v>
      </c>
      <c r="D328" s="132">
        <v>3</v>
      </c>
      <c r="E328" s="152">
        <v>0</v>
      </c>
      <c r="F328" s="195"/>
      <c r="G328" s="194"/>
      <c r="H328" s="206"/>
      <c r="I328" s="206"/>
      <c r="J328" s="206" t="e">
        <f t="shared" si="46"/>
        <v>#DIV/0!</v>
      </c>
    </row>
    <row r="329" spans="1:10" ht="15.75" hidden="1">
      <c r="A329" s="144" t="s">
        <v>316</v>
      </c>
      <c r="B329" s="131">
        <v>950</v>
      </c>
      <c r="C329" s="132">
        <v>5</v>
      </c>
      <c r="D329" s="132">
        <v>3</v>
      </c>
      <c r="E329" s="152">
        <v>4664.67</v>
      </c>
      <c r="F329" s="195">
        <f aca="true" t="shared" si="52" ref="F329:F336">E329/1000</f>
        <v>4.66467</v>
      </c>
      <c r="G329" s="194"/>
      <c r="H329" s="206"/>
      <c r="I329" s="206"/>
      <c r="J329" s="206">
        <f t="shared" si="46"/>
        <v>0</v>
      </c>
    </row>
    <row r="330" spans="1:10" ht="15.75" customHeight="1" hidden="1">
      <c r="A330" s="228" t="s">
        <v>282</v>
      </c>
      <c r="B330" s="131">
        <v>950</v>
      </c>
      <c r="C330" s="132">
        <v>5</v>
      </c>
      <c r="D330" s="132">
        <v>3</v>
      </c>
      <c r="E330" s="152">
        <f>E331</f>
        <v>0</v>
      </c>
      <c r="F330" s="195">
        <f t="shared" si="52"/>
        <v>0</v>
      </c>
      <c r="G330" s="195">
        <f aca="true" t="shared" si="53" ref="G330:G336">H330/1000</f>
        <v>414.1</v>
      </c>
      <c r="H330" s="206">
        <f aca="true" t="shared" si="54" ref="H330:I333">H331</f>
        <v>414100</v>
      </c>
      <c r="I330" s="206">
        <f t="shared" si="54"/>
        <v>414100</v>
      </c>
      <c r="J330" s="206" t="e">
        <f t="shared" si="46"/>
        <v>#DIV/0!</v>
      </c>
    </row>
    <row r="331" spans="1:10" ht="24" hidden="1">
      <c r="A331" s="228" t="s">
        <v>283</v>
      </c>
      <c r="B331" s="131">
        <v>950</v>
      </c>
      <c r="C331" s="132">
        <v>5</v>
      </c>
      <c r="D331" s="132">
        <v>3</v>
      </c>
      <c r="E331" s="152">
        <f>E332</f>
        <v>0</v>
      </c>
      <c r="F331" s="195">
        <f t="shared" si="52"/>
        <v>0</v>
      </c>
      <c r="G331" s="195">
        <f t="shared" si="53"/>
        <v>414.1</v>
      </c>
      <c r="H331" s="206">
        <f t="shared" si="54"/>
        <v>414100</v>
      </c>
      <c r="I331" s="206">
        <f t="shared" si="54"/>
        <v>414100</v>
      </c>
      <c r="J331" s="206" t="e">
        <f t="shared" si="46"/>
        <v>#DIV/0!</v>
      </c>
    </row>
    <row r="332" spans="1:10" ht="24.75" hidden="1">
      <c r="A332" s="123" t="s">
        <v>237</v>
      </c>
      <c r="B332" s="131">
        <v>950</v>
      </c>
      <c r="C332" s="132">
        <v>5</v>
      </c>
      <c r="D332" s="132">
        <v>3</v>
      </c>
      <c r="E332" s="152">
        <f>E333</f>
        <v>0</v>
      </c>
      <c r="F332" s="195">
        <f t="shared" si="52"/>
        <v>0</v>
      </c>
      <c r="G332" s="195">
        <f t="shared" si="53"/>
        <v>414.1</v>
      </c>
      <c r="H332" s="206">
        <f t="shared" si="54"/>
        <v>414100</v>
      </c>
      <c r="I332" s="206">
        <f t="shared" si="54"/>
        <v>414100</v>
      </c>
      <c r="J332" s="206" t="e">
        <f t="shared" si="46"/>
        <v>#DIV/0!</v>
      </c>
    </row>
    <row r="333" spans="1:10" ht="24.75" hidden="1">
      <c r="A333" s="123" t="s">
        <v>239</v>
      </c>
      <c r="B333" s="131">
        <v>950</v>
      </c>
      <c r="C333" s="132">
        <v>5</v>
      </c>
      <c r="D333" s="132">
        <v>3</v>
      </c>
      <c r="E333" s="152">
        <f>E334+E337</f>
        <v>0</v>
      </c>
      <c r="F333" s="195">
        <f t="shared" si="52"/>
        <v>0</v>
      </c>
      <c r="G333" s="195">
        <f t="shared" si="53"/>
        <v>414.1</v>
      </c>
      <c r="H333" s="206">
        <f t="shared" si="54"/>
        <v>414100</v>
      </c>
      <c r="I333" s="206">
        <f t="shared" si="54"/>
        <v>414100</v>
      </c>
      <c r="J333" s="206" t="e">
        <f t="shared" si="46"/>
        <v>#DIV/0!</v>
      </c>
    </row>
    <row r="334" spans="1:10" ht="15.75" hidden="1">
      <c r="A334" s="123" t="s">
        <v>71</v>
      </c>
      <c r="B334" s="131">
        <v>950</v>
      </c>
      <c r="C334" s="132">
        <v>5</v>
      </c>
      <c r="D334" s="132">
        <v>3</v>
      </c>
      <c r="E334" s="152">
        <f>E335</f>
        <v>0</v>
      </c>
      <c r="F334" s="195">
        <f t="shared" si="52"/>
        <v>0</v>
      </c>
      <c r="G334" s="195">
        <f t="shared" si="53"/>
        <v>414.1</v>
      </c>
      <c r="H334" s="206">
        <f>H335+H336</f>
        <v>414100</v>
      </c>
      <c r="I334" s="206">
        <f>I335+I336</f>
        <v>414100</v>
      </c>
      <c r="J334" s="206" t="e">
        <f t="shared" si="46"/>
        <v>#DIV/0!</v>
      </c>
    </row>
    <row r="335" spans="1:10" ht="15.75" hidden="1">
      <c r="A335" s="123" t="s">
        <v>153</v>
      </c>
      <c r="B335" s="131">
        <v>950</v>
      </c>
      <c r="C335" s="132">
        <v>5</v>
      </c>
      <c r="D335" s="132">
        <v>3</v>
      </c>
      <c r="E335" s="152">
        <f>E336</f>
        <v>0</v>
      </c>
      <c r="F335" s="195">
        <f t="shared" si="52"/>
        <v>0</v>
      </c>
      <c r="G335" s="195">
        <f t="shared" si="53"/>
        <v>0</v>
      </c>
      <c r="H335" s="206"/>
      <c r="I335" s="206"/>
      <c r="J335" s="206" t="e">
        <f aca="true" t="shared" si="55" ref="J335:J398">G335/F335*100</f>
        <v>#DIV/0!</v>
      </c>
    </row>
    <row r="336" spans="1:10" ht="15.75" hidden="1">
      <c r="A336" s="123" t="s">
        <v>159</v>
      </c>
      <c r="B336" s="131">
        <v>950</v>
      </c>
      <c r="C336" s="132">
        <v>5</v>
      </c>
      <c r="D336" s="132">
        <v>3</v>
      </c>
      <c r="E336" s="152">
        <v>0</v>
      </c>
      <c r="F336" s="195">
        <f t="shared" si="52"/>
        <v>0</v>
      </c>
      <c r="G336" s="195">
        <f t="shared" si="53"/>
        <v>414.1</v>
      </c>
      <c r="H336" s="206">
        <v>414100</v>
      </c>
      <c r="I336" s="206">
        <v>414100</v>
      </c>
      <c r="J336" s="206" t="e">
        <f t="shared" si="55"/>
        <v>#DIV/0!</v>
      </c>
    </row>
    <row r="337" spans="1:10" ht="15.75" customHeight="1" hidden="1">
      <c r="A337" s="123" t="s">
        <v>73</v>
      </c>
      <c r="B337" s="131">
        <v>950</v>
      </c>
      <c r="C337" s="132">
        <v>5</v>
      </c>
      <c r="D337" s="132">
        <v>3</v>
      </c>
      <c r="E337" s="152">
        <f>E338</f>
        <v>0</v>
      </c>
      <c r="F337" s="194"/>
      <c r="G337" s="194"/>
      <c r="H337" s="206"/>
      <c r="I337" s="206"/>
      <c r="J337" s="206" t="e">
        <f t="shared" si="55"/>
        <v>#DIV/0!</v>
      </c>
    </row>
    <row r="338" spans="1:10" ht="15.75" hidden="1">
      <c r="A338" s="123" t="s">
        <v>166</v>
      </c>
      <c r="B338" s="181">
        <v>950</v>
      </c>
      <c r="C338" s="132">
        <v>5</v>
      </c>
      <c r="D338" s="132">
        <v>3</v>
      </c>
      <c r="E338" s="152">
        <v>0</v>
      </c>
      <c r="F338" s="194"/>
      <c r="G338" s="194"/>
      <c r="H338" s="206"/>
      <c r="I338" s="206"/>
      <c r="J338" s="206" t="e">
        <f t="shared" si="55"/>
        <v>#DIV/0!</v>
      </c>
    </row>
    <row r="339" spans="1:10" ht="15.75">
      <c r="A339" s="121" t="s">
        <v>185</v>
      </c>
      <c r="B339" s="122" t="s">
        <v>178</v>
      </c>
      <c r="C339" s="122" t="s">
        <v>186</v>
      </c>
      <c r="D339" s="122"/>
      <c r="E339" s="151">
        <f>E340</f>
        <v>35500</v>
      </c>
      <c r="F339" s="194">
        <f aca="true" t="shared" si="56" ref="F339:F403">E339/1000</f>
        <v>35.5</v>
      </c>
      <c r="G339" s="194">
        <f aca="true" t="shared" si="57" ref="G339:G353">H339/1000</f>
        <v>7.5</v>
      </c>
      <c r="H339" s="205">
        <f>H340</f>
        <v>7500</v>
      </c>
      <c r="I339" s="205">
        <f>I340</f>
        <v>0</v>
      </c>
      <c r="J339" s="206">
        <f t="shared" si="55"/>
        <v>21.12676056338028</v>
      </c>
    </row>
    <row r="340" spans="1:10" ht="24.75">
      <c r="A340" s="121" t="s">
        <v>150</v>
      </c>
      <c r="B340" s="122" t="s">
        <v>178</v>
      </c>
      <c r="C340" s="122" t="s">
        <v>186</v>
      </c>
      <c r="D340" s="122" t="s">
        <v>181</v>
      </c>
      <c r="E340" s="151">
        <f>E341+E350+E359</f>
        <v>35500</v>
      </c>
      <c r="F340" s="194">
        <f t="shared" si="56"/>
        <v>35.5</v>
      </c>
      <c r="G340" s="194">
        <f t="shared" si="57"/>
        <v>7.5</v>
      </c>
      <c r="H340" s="205">
        <f>H341+H359</f>
        <v>7500</v>
      </c>
      <c r="I340" s="205">
        <f>I341+I359</f>
        <v>0</v>
      </c>
      <c r="J340" s="206">
        <f t="shared" si="55"/>
        <v>21.12676056338028</v>
      </c>
    </row>
    <row r="341" spans="1:25" ht="15.75">
      <c r="A341" s="229" t="s">
        <v>447</v>
      </c>
      <c r="B341" s="124" t="s">
        <v>178</v>
      </c>
      <c r="C341" s="124" t="s">
        <v>186</v>
      </c>
      <c r="D341" s="124" t="s">
        <v>181</v>
      </c>
      <c r="E341" s="152">
        <f aca="true" t="shared" si="58" ref="E341:E348">E342</f>
        <v>17500</v>
      </c>
      <c r="F341" s="195">
        <f t="shared" si="56"/>
        <v>17.5</v>
      </c>
      <c r="G341" s="195">
        <f t="shared" si="57"/>
        <v>7.5</v>
      </c>
      <c r="H341" s="206">
        <f aca="true" t="shared" si="59" ref="H341:I348">H342</f>
        <v>7500</v>
      </c>
      <c r="I341" s="206">
        <f t="shared" si="59"/>
        <v>0</v>
      </c>
      <c r="J341" s="206">
        <f t="shared" si="55"/>
        <v>42.857142857142854</v>
      </c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</row>
    <row r="342" spans="1:25" ht="15.75" hidden="1">
      <c r="A342" s="144" t="s">
        <v>448</v>
      </c>
      <c r="B342" s="124" t="s">
        <v>178</v>
      </c>
      <c r="C342" s="124" t="s">
        <v>186</v>
      </c>
      <c r="D342" s="124" t="s">
        <v>181</v>
      </c>
      <c r="E342" s="152">
        <f>E344</f>
        <v>17500</v>
      </c>
      <c r="F342" s="195">
        <f t="shared" si="56"/>
        <v>17.5</v>
      </c>
      <c r="G342" s="195">
        <f t="shared" si="57"/>
        <v>7.5</v>
      </c>
      <c r="H342" s="206">
        <f>H344</f>
        <v>7500</v>
      </c>
      <c r="I342" s="206">
        <f>I344</f>
        <v>0</v>
      </c>
      <c r="J342" s="206">
        <f t="shared" si="55"/>
        <v>42.857142857142854</v>
      </c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  <c r="X342" s="271"/>
      <c r="Y342" s="271"/>
    </row>
    <row r="343" spans="1:25" ht="36" hidden="1">
      <c r="A343" s="229" t="s">
        <v>449</v>
      </c>
      <c r="B343" s="124" t="s">
        <v>178</v>
      </c>
      <c r="C343" s="124" t="s">
        <v>186</v>
      </c>
      <c r="D343" s="124" t="s">
        <v>181</v>
      </c>
      <c r="E343" s="152">
        <f>E344</f>
        <v>17500</v>
      </c>
      <c r="F343" s="195">
        <f t="shared" si="56"/>
        <v>17.5</v>
      </c>
      <c r="G343" s="195">
        <f t="shared" si="57"/>
        <v>7.5</v>
      </c>
      <c r="H343" s="206">
        <f>H344</f>
        <v>7500</v>
      </c>
      <c r="I343" s="206">
        <f>I344</f>
        <v>0</v>
      </c>
      <c r="J343" s="206">
        <f t="shared" si="55"/>
        <v>42.857142857142854</v>
      </c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</row>
    <row r="344" spans="1:25" ht="26.25" customHeight="1" hidden="1">
      <c r="A344" s="123" t="s">
        <v>212</v>
      </c>
      <c r="B344" s="124" t="s">
        <v>178</v>
      </c>
      <c r="C344" s="124" t="s">
        <v>186</v>
      </c>
      <c r="D344" s="124" t="s">
        <v>181</v>
      </c>
      <c r="E344" s="152">
        <f t="shared" si="58"/>
        <v>17500</v>
      </c>
      <c r="F344" s="195">
        <f t="shared" si="56"/>
        <v>17.5</v>
      </c>
      <c r="G344" s="195">
        <f t="shared" si="57"/>
        <v>7.5</v>
      </c>
      <c r="H344" s="206">
        <v>7500</v>
      </c>
      <c r="I344" s="206">
        <f t="shared" si="59"/>
        <v>0</v>
      </c>
      <c r="J344" s="206">
        <f t="shared" si="55"/>
        <v>42.857142857142854</v>
      </c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</row>
    <row r="345" spans="1:10" ht="29.25" customHeight="1" hidden="1">
      <c r="A345" s="123" t="s">
        <v>237</v>
      </c>
      <c r="B345" s="124" t="s">
        <v>178</v>
      </c>
      <c r="C345" s="124" t="s">
        <v>186</v>
      </c>
      <c r="D345" s="124" t="s">
        <v>181</v>
      </c>
      <c r="E345" s="152">
        <f t="shared" si="58"/>
        <v>17500</v>
      </c>
      <c r="F345" s="195">
        <f t="shared" si="56"/>
        <v>17.5</v>
      </c>
      <c r="G345" s="195">
        <f t="shared" si="57"/>
        <v>0</v>
      </c>
      <c r="H345" s="206">
        <f t="shared" si="59"/>
        <v>0</v>
      </c>
      <c r="I345" s="206">
        <f t="shared" si="59"/>
        <v>0</v>
      </c>
      <c r="J345" s="206">
        <f t="shared" si="55"/>
        <v>0</v>
      </c>
    </row>
    <row r="346" spans="1:10" ht="24.75" hidden="1">
      <c r="A346" s="123" t="s">
        <v>239</v>
      </c>
      <c r="B346" s="124" t="s">
        <v>178</v>
      </c>
      <c r="C346" s="124" t="s">
        <v>186</v>
      </c>
      <c r="D346" s="124" t="s">
        <v>181</v>
      </c>
      <c r="E346" s="152">
        <f t="shared" si="58"/>
        <v>17500</v>
      </c>
      <c r="F346" s="195">
        <f t="shared" si="56"/>
        <v>17.5</v>
      </c>
      <c r="G346" s="195">
        <f t="shared" si="57"/>
        <v>0</v>
      </c>
      <c r="H346" s="206">
        <f t="shared" si="59"/>
        <v>0</v>
      </c>
      <c r="I346" s="206">
        <f t="shared" si="59"/>
        <v>0</v>
      </c>
      <c r="J346" s="206">
        <f t="shared" si="55"/>
        <v>0</v>
      </c>
    </row>
    <row r="347" spans="1:10" ht="15.75" hidden="1">
      <c r="A347" s="123" t="s">
        <v>71</v>
      </c>
      <c r="B347" s="124" t="s">
        <v>178</v>
      </c>
      <c r="C347" s="124" t="s">
        <v>186</v>
      </c>
      <c r="D347" s="124" t="s">
        <v>181</v>
      </c>
      <c r="E347" s="152">
        <f t="shared" si="58"/>
        <v>17500</v>
      </c>
      <c r="F347" s="195">
        <f t="shared" si="56"/>
        <v>17.5</v>
      </c>
      <c r="G347" s="195">
        <f t="shared" si="57"/>
        <v>0</v>
      </c>
      <c r="H347" s="206">
        <f t="shared" si="59"/>
        <v>0</v>
      </c>
      <c r="I347" s="206">
        <f t="shared" si="59"/>
        <v>0</v>
      </c>
      <c r="J347" s="206">
        <f t="shared" si="55"/>
        <v>0</v>
      </c>
    </row>
    <row r="348" spans="1:10" ht="15.75" hidden="1">
      <c r="A348" s="123" t="s">
        <v>153</v>
      </c>
      <c r="B348" s="124" t="s">
        <v>178</v>
      </c>
      <c r="C348" s="124" t="s">
        <v>186</v>
      </c>
      <c r="D348" s="124" t="s">
        <v>181</v>
      </c>
      <c r="E348" s="152">
        <f t="shared" si="58"/>
        <v>17500</v>
      </c>
      <c r="F348" s="195">
        <f t="shared" si="56"/>
        <v>17.5</v>
      </c>
      <c r="G348" s="195">
        <f t="shared" si="57"/>
        <v>0</v>
      </c>
      <c r="H348" s="206">
        <f t="shared" si="59"/>
        <v>0</v>
      </c>
      <c r="I348" s="206">
        <f t="shared" si="59"/>
        <v>0</v>
      </c>
      <c r="J348" s="206">
        <f t="shared" si="55"/>
        <v>0</v>
      </c>
    </row>
    <row r="349" spans="1:10" ht="15.75" hidden="1">
      <c r="A349" s="123" t="s">
        <v>161</v>
      </c>
      <c r="B349" s="124" t="s">
        <v>178</v>
      </c>
      <c r="C349" s="124" t="s">
        <v>186</v>
      </c>
      <c r="D349" s="124" t="s">
        <v>181</v>
      </c>
      <c r="E349" s="152">
        <v>17500</v>
      </c>
      <c r="F349" s="195">
        <f t="shared" si="56"/>
        <v>17.5</v>
      </c>
      <c r="G349" s="195">
        <f t="shared" si="57"/>
        <v>0</v>
      </c>
      <c r="H349" s="206">
        <v>0</v>
      </c>
      <c r="I349" s="206">
        <v>0</v>
      </c>
      <c r="J349" s="206">
        <f t="shared" si="55"/>
        <v>0</v>
      </c>
    </row>
    <row r="350" spans="1:10" ht="24.75" hidden="1">
      <c r="A350" s="144" t="s">
        <v>406</v>
      </c>
      <c r="B350" s="124" t="s">
        <v>178</v>
      </c>
      <c r="C350" s="124" t="s">
        <v>186</v>
      </c>
      <c r="D350" s="124" t="s">
        <v>181</v>
      </c>
      <c r="E350" s="152">
        <f>E351</f>
        <v>15000</v>
      </c>
      <c r="F350" s="195">
        <f t="shared" si="56"/>
        <v>15</v>
      </c>
      <c r="G350" s="195">
        <f t="shared" si="57"/>
        <v>0</v>
      </c>
      <c r="H350" s="206"/>
      <c r="I350" s="206"/>
      <c r="J350" s="206">
        <f t="shared" si="55"/>
        <v>0</v>
      </c>
    </row>
    <row r="351" spans="1:10" ht="30.75" customHeight="1" hidden="1">
      <c r="A351" s="230" t="s">
        <v>351</v>
      </c>
      <c r="B351" s="124" t="s">
        <v>178</v>
      </c>
      <c r="C351" s="124" t="s">
        <v>186</v>
      </c>
      <c r="D351" s="124" t="s">
        <v>181</v>
      </c>
      <c r="E351" s="152">
        <f aca="true" t="shared" si="60" ref="E351:E357">E352</f>
        <v>15000</v>
      </c>
      <c r="F351" s="195">
        <f t="shared" si="56"/>
        <v>15</v>
      </c>
      <c r="G351" s="195">
        <f t="shared" si="57"/>
        <v>0</v>
      </c>
      <c r="H351" s="206"/>
      <c r="I351" s="206"/>
      <c r="J351" s="206">
        <f t="shared" si="55"/>
        <v>0</v>
      </c>
    </row>
    <row r="352" spans="1:10" ht="24.75" hidden="1">
      <c r="A352" s="231" t="s">
        <v>358</v>
      </c>
      <c r="B352" s="124" t="s">
        <v>178</v>
      </c>
      <c r="C352" s="124" t="s">
        <v>186</v>
      </c>
      <c r="D352" s="124" t="s">
        <v>181</v>
      </c>
      <c r="E352" s="152">
        <f t="shared" si="60"/>
        <v>15000</v>
      </c>
      <c r="F352" s="195">
        <f t="shared" si="56"/>
        <v>15</v>
      </c>
      <c r="G352" s="195">
        <f t="shared" si="57"/>
        <v>0</v>
      </c>
      <c r="H352" s="206"/>
      <c r="I352" s="206"/>
      <c r="J352" s="206">
        <f t="shared" si="55"/>
        <v>0</v>
      </c>
    </row>
    <row r="353" spans="1:10" ht="24.75" hidden="1">
      <c r="A353" s="123" t="s">
        <v>212</v>
      </c>
      <c r="B353" s="124" t="s">
        <v>178</v>
      </c>
      <c r="C353" s="124" t="s">
        <v>186</v>
      </c>
      <c r="D353" s="124" t="s">
        <v>181</v>
      </c>
      <c r="E353" s="152">
        <f t="shared" si="60"/>
        <v>15000</v>
      </c>
      <c r="F353" s="195">
        <f t="shared" si="56"/>
        <v>15</v>
      </c>
      <c r="G353" s="195">
        <f t="shared" si="57"/>
        <v>0</v>
      </c>
      <c r="H353" s="206">
        <f>H354</f>
        <v>0</v>
      </c>
      <c r="I353" s="206">
        <f>I354</f>
        <v>0</v>
      </c>
      <c r="J353" s="206">
        <f t="shared" si="55"/>
        <v>0</v>
      </c>
    </row>
    <row r="354" spans="1:10" ht="24.75" hidden="1">
      <c r="A354" s="123" t="s">
        <v>237</v>
      </c>
      <c r="B354" s="124" t="s">
        <v>178</v>
      </c>
      <c r="C354" s="124" t="s">
        <v>186</v>
      </c>
      <c r="D354" s="124" t="s">
        <v>181</v>
      </c>
      <c r="E354" s="152">
        <f t="shared" si="60"/>
        <v>15000</v>
      </c>
      <c r="F354" s="195">
        <f t="shared" si="56"/>
        <v>15</v>
      </c>
      <c r="G354" s="195"/>
      <c r="H354" s="206"/>
      <c r="I354" s="206"/>
      <c r="J354" s="206">
        <f t="shared" si="55"/>
        <v>0</v>
      </c>
    </row>
    <row r="355" spans="1:10" ht="24.75" hidden="1">
      <c r="A355" s="123" t="s">
        <v>239</v>
      </c>
      <c r="B355" s="124" t="s">
        <v>178</v>
      </c>
      <c r="C355" s="124" t="s">
        <v>186</v>
      </c>
      <c r="D355" s="124" t="s">
        <v>181</v>
      </c>
      <c r="E355" s="152">
        <f t="shared" si="60"/>
        <v>15000</v>
      </c>
      <c r="F355" s="195">
        <f t="shared" si="56"/>
        <v>15</v>
      </c>
      <c r="G355" s="195"/>
      <c r="H355" s="206"/>
      <c r="I355" s="206"/>
      <c r="J355" s="206">
        <f t="shared" si="55"/>
        <v>0</v>
      </c>
    </row>
    <row r="356" spans="1:10" ht="15.75" hidden="1">
      <c r="A356" s="123" t="s">
        <v>71</v>
      </c>
      <c r="B356" s="124" t="s">
        <v>178</v>
      </c>
      <c r="C356" s="124" t="s">
        <v>186</v>
      </c>
      <c r="D356" s="124" t="s">
        <v>181</v>
      </c>
      <c r="E356" s="152">
        <f t="shared" si="60"/>
        <v>15000</v>
      </c>
      <c r="F356" s="195">
        <f t="shared" si="56"/>
        <v>15</v>
      </c>
      <c r="G356" s="195"/>
      <c r="H356" s="206"/>
      <c r="I356" s="206"/>
      <c r="J356" s="206">
        <f t="shared" si="55"/>
        <v>0</v>
      </c>
    </row>
    <row r="357" spans="1:10" ht="15.75" hidden="1">
      <c r="A357" s="123" t="s">
        <v>153</v>
      </c>
      <c r="B357" s="124" t="s">
        <v>178</v>
      </c>
      <c r="C357" s="124" t="s">
        <v>186</v>
      </c>
      <c r="D357" s="124" t="s">
        <v>181</v>
      </c>
      <c r="E357" s="152">
        <f t="shared" si="60"/>
        <v>15000</v>
      </c>
      <c r="F357" s="195">
        <f t="shared" si="56"/>
        <v>15</v>
      </c>
      <c r="G357" s="195"/>
      <c r="H357" s="206"/>
      <c r="I357" s="206"/>
      <c r="J357" s="206">
        <f t="shared" si="55"/>
        <v>0</v>
      </c>
    </row>
    <row r="358" spans="1:10" ht="15.75" hidden="1">
      <c r="A358" s="123" t="s">
        <v>161</v>
      </c>
      <c r="B358" s="124" t="s">
        <v>178</v>
      </c>
      <c r="C358" s="124" t="s">
        <v>186</v>
      </c>
      <c r="D358" s="124" t="s">
        <v>181</v>
      </c>
      <c r="E358" s="152">
        <v>15000</v>
      </c>
      <c r="F358" s="195">
        <f t="shared" si="56"/>
        <v>15</v>
      </c>
      <c r="G358" s="195"/>
      <c r="H358" s="206"/>
      <c r="I358" s="206"/>
      <c r="J358" s="206">
        <f t="shared" si="55"/>
        <v>0</v>
      </c>
    </row>
    <row r="359" spans="1:10" ht="60.75" hidden="1">
      <c r="A359" s="130" t="s">
        <v>329</v>
      </c>
      <c r="B359" s="131">
        <v>950</v>
      </c>
      <c r="C359" s="132">
        <v>7</v>
      </c>
      <c r="D359" s="132">
        <v>5</v>
      </c>
      <c r="E359" s="180">
        <f>E360</f>
        <v>3000</v>
      </c>
      <c r="F359" s="196">
        <f t="shared" si="56"/>
        <v>3</v>
      </c>
      <c r="G359" s="195">
        <f aca="true" t="shared" si="61" ref="G359:G385">H359/1000</f>
        <v>0</v>
      </c>
      <c r="H359" s="208">
        <f>H360</f>
        <v>0</v>
      </c>
      <c r="I359" s="208">
        <f>I360</f>
        <v>0</v>
      </c>
      <c r="J359" s="206">
        <f t="shared" si="55"/>
        <v>0</v>
      </c>
    </row>
    <row r="360" spans="1:10" ht="15.75" hidden="1">
      <c r="A360" s="130" t="s">
        <v>318</v>
      </c>
      <c r="B360" s="131">
        <v>950</v>
      </c>
      <c r="C360" s="132">
        <v>7</v>
      </c>
      <c r="D360" s="132">
        <v>5</v>
      </c>
      <c r="E360" s="180">
        <f aca="true" t="shared" si="62" ref="E360:E366">E361</f>
        <v>3000</v>
      </c>
      <c r="F360" s="196">
        <f t="shared" si="56"/>
        <v>3</v>
      </c>
      <c r="G360" s="195">
        <f t="shared" si="61"/>
        <v>0</v>
      </c>
      <c r="H360" s="208">
        <f>H361</f>
        <v>0</v>
      </c>
      <c r="I360" s="208">
        <f>I361</f>
        <v>0</v>
      </c>
      <c r="J360" s="206">
        <f t="shared" si="55"/>
        <v>0</v>
      </c>
    </row>
    <row r="361" spans="1:10" ht="24.75" hidden="1">
      <c r="A361" s="149" t="s">
        <v>344</v>
      </c>
      <c r="B361" s="131">
        <v>950</v>
      </c>
      <c r="C361" s="132">
        <v>7</v>
      </c>
      <c r="D361" s="132">
        <v>5</v>
      </c>
      <c r="E361" s="152">
        <f t="shared" si="62"/>
        <v>3000</v>
      </c>
      <c r="F361" s="195">
        <f t="shared" si="56"/>
        <v>3</v>
      </c>
      <c r="G361" s="195">
        <f t="shared" si="61"/>
        <v>0</v>
      </c>
      <c r="H361" s="206">
        <f aca="true" t="shared" si="63" ref="H361:I364">H362</f>
        <v>0</v>
      </c>
      <c r="I361" s="206">
        <f t="shared" si="63"/>
        <v>0</v>
      </c>
      <c r="J361" s="206">
        <f t="shared" si="55"/>
        <v>0</v>
      </c>
    </row>
    <row r="362" spans="1:10" ht="24.75" hidden="1">
      <c r="A362" s="130" t="s">
        <v>212</v>
      </c>
      <c r="B362" s="131">
        <v>950</v>
      </c>
      <c r="C362" s="132">
        <v>7</v>
      </c>
      <c r="D362" s="132">
        <v>5</v>
      </c>
      <c r="E362" s="152">
        <f t="shared" si="62"/>
        <v>3000</v>
      </c>
      <c r="F362" s="195">
        <f t="shared" si="56"/>
        <v>3</v>
      </c>
      <c r="G362" s="195">
        <f t="shared" si="61"/>
        <v>0</v>
      </c>
      <c r="H362" s="206">
        <f t="shared" si="63"/>
        <v>0</v>
      </c>
      <c r="I362" s="206">
        <f t="shared" si="63"/>
        <v>0</v>
      </c>
      <c r="J362" s="206">
        <f t="shared" si="55"/>
        <v>0</v>
      </c>
    </row>
    <row r="363" spans="1:10" ht="24.75" hidden="1">
      <c r="A363" s="123" t="s">
        <v>237</v>
      </c>
      <c r="B363" s="131">
        <v>950</v>
      </c>
      <c r="C363" s="132">
        <v>7</v>
      </c>
      <c r="D363" s="132">
        <v>5</v>
      </c>
      <c r="E363" s="152">
        <f t="shared" si="62"/>
        <v>3000</v>
      </c>
      <c r="F363" s="195">
        <f t="shared" si="56"/>
        <v>3</v>
      </c>
      <c r="G363" s="194">
        <f t="shared" si="61"/>
        <v>0</v>
      </c>
      <c r="H363" s="206">
        <f t="shared" si="63"/>
        <v>0</v>
      </c>
      <c r="I363" s="206">
        <f t="shared" si="63"/>
        <v>0</v>
      </c>
      <c r="J363" s="206">
        <f t="shared" si="55"/>
        <v>0</v>
      </c>
    </row>
    <row r="364" spans="1:10" ht="24.75" hidden="1">
      <c r="A364" s="123" t="s">
        <v>239</v>
      </c>
      <c r="B364" s="131">
        <v>950</v>
      </c>
      <c r="C364" s="132">
        <v>7</v>
      </c>
      <c r="D364" s="132">
        <v>5</v>
      </c>
      <c r="E364" s="152">
        <f t="shared" si="62"/>
        <v>3000</v>
      </c>
      <c r="F364" s="195">
        <f t="shared" si="56"/>
        <v>3</v>
      </c>
      <c r="G364" s="194">
        <f t="shared" si="61"/>
        <v>0</v>
      </c>
      <c r="H364" s="206">
        <f t="shared" si="63"/>
        <v>0</v>
      </c>
      <c r="I364" s="206">
        <f t="shared" si="63"/>
        <v>0</v>
      </c>
      <c r="J364" s="206">
        <f t="shared" si="55"/>
        <v>0</v>
      </c>
    </row>
    <row r="365" spans="1:10" ht="15.75" hidden="1">
      <c r="A365" s="123" t="s">
        <v>71</v>
      </c>
      <c r="B365" s="124" t="s">
        <v>178</v>
      </c>
      <c r="C365" s="124" t="s">
        <v>186</v>
      </c>
      <c r="D365" s="124" t="s">
        <v>181</v>
      </c>
      <c r="E365" s="152">
        <f t="shared" si="62"/>
        <v>3000</v>
      </c>
      <c r="F365" s="195">
        <f t="shared" si="56"/>
        <v>3</v>
      </c>
      <c r="G365" s="194">
        <f t="shared" si="61"/>
        <v>0</v>
      </c>
      <c r="H365" s="206">
        <f>H366</f>
        <v>0</v>
      </c>
      <c r="I365" s="206"/>
      <c r="J365" s="206">
        <f t="shared" si="55"/>
        <v>0</v>
      </c>
    </row>
    <row r="366" spans="1:10" ht="15.75" hidden="1">
      <c r="A366" s="123" t="s">
        <v>153</v>
      </c>
      <c r="B366" s="124" t="s">
        <v>178</v>
      </c>
      <c r="C366" s="124" t="s">
        <v>186</v>
      </c>
      <c r="D366" s="124" t="s">
        <v>181</v>
      </c>
      <c r="E366" s="152">
        <f t="shared" si="62"/>
        <v>3000</v>
      </c>
      <c r="F366" s="195">
        <f t="shared" si="56"/>
        <v>3</v>
      </c>
      <c r="G366" s="194">
        <f t="shared" si="61"/>
        <v>0</v>
      </c>
      <c r="H366" s="206">
        <f>H367</f>
        <v>0</v>
      </c>
      <c r="I366" s="206"/>
      <c r="J366" s="206">
        <f t="shared" si="55"/>
        <v>0</v>
      </c>
    </row>
    <row r="367" spans="1:10" ht="15.75" hidden="1">
      <c r="A367" s="123" t="s">
        <v>161</v>
      </c>
      <c r="B367" s="124" t="s">
        <v>178</v>
      </c>
      <c r="C367" s="124" t="s">
        <v>186</v>
      </c>
      <c r="D367" s="124" t="s">
        <v>181</v>
      </c>
      <c r="E367" s="152">
        <v>3000</v>
      </c>
      <c r="F367" s="195">
        <f t="shared" si="56"/>
        <v>3</v>
      </c>
      <c r="G367" s="194">
        <f t="shared" si="61"/>
        <v>0</v>
      </c>
      <c r="H367" s="206">
        <v>0</v>
      </c>
      <c r="I367" s="206"/>
      <c r="J367" s="206">
        <f t="shared" si="55"/>
        <v>0</v>
      </c>
    </row>
    <row r="368" spans="1:10" ht="15.75">
      <c r="A368" s="101" t="s">
        <v>200</v>
      </c>
      <c r="B368" s="102" t="s">
        <v>178</v>
      </c>
      <c r="C368" s="102" t="s">
        <v>187</v>
      </c>
      <c r="D368" s="102"/>
      <c r="E368" s="232">
        <f>E369</f>
        <v>6862884.73</v>
      </c>
      <c r="F368" s="194">
        <f t="shared" si="56"/>
        <v>6862.884730000001</v>
      </c>
      <c r="G368" s="194">
        <f t="shared" si="61"/>
        <v>4714.90772</v>
      </c>
      <c r="H368" s="233">
        <f>H369</f>
        <v>4714907.72</v>
      </c>
      <c r="I368" s="233">
        <f>I369</f>
        <v>4698112.87</v>
      </c>
      <c r="J368" s="205">
        <f t="shared" si="55"/>
        <v>68.70154323574074</v>
      </c>
    </row>
    <row r="369" spans="1:10" ht="15.75">
      <c r="A369" s="101" t="s">
        <v>93</v>
      </c>
      <c r="B369" s="102" t="s">
        <v>178</v>
      </c>
      <c r="C369" s="102" t="s">
        <v>187</v>
      </c>
      <c r="D369" s="102" t="s">
        <v>140</v>
      </c>
      <c r="E369" s="232">
        <f>E370+E392+E441</f>
        <v>6862884.73</v>
      </c>
      <c r="F369" s="194">
        <f t="shared" si="56"/>
        <v>6862.884730000001</v>
      </c>
      <c r="G369" s="194">
        <f t="shared" si="61"/>
        <v>4714.90772</v>
      </c>
      <c r="H369" s="233">
        <f>H370+H392+H441</f>
        <v>4714907.72</v>
      </c>
      <c r="I369" s="233">
        <f>I370+I392+I441</f>
        <v>4698112.87</v>
      </c>
      <c r="J369" s="205">
        <f t="shared" si="55"/>
        <v>68.70154323574074</v>
      </c>
    </row>
    <row r="370" spans="1:10" ht="15.75" hidden="1">
      <c r="A370" s="103" t="s">
        <v>452</v>
      </c>
      <c r="B370" s="100" t="s">
        <v>178</v>
      </c>
      <c r="C370" s="100" t="s">
        <v>187</v>
      </c>
      <c r="D370" s="100" t="s">
        <v>140</v>
      </c>
      <c r="E370" s="190">
        <f>E371</f>
        <v>4078734.21</v>
      </c>
      <c r="F370" s="195">
        <f t="shared" si="56"/>
        <v>4078.73421</v>
      </c>
      <c r="G370" s="195">
        <f t="shared" si="61"/>
        <v>2660.54338</v>
      </c>
      <c r="H370" s="234">
        <f>H371</f>
        <v>2660543.38</v>
      </c>
      <c r="I370" s="234">
        <f>I371</f>
        <v>3700112.87</v>
      </c>
      <c r="J370" s="206">
        <f t="shared" si="55"/>
        <v>65.22963358281686</v>
      </c>
    </row>
    <row r="371" spans="1:10" ht="24.75" customHeight="1" hidden="1">
      <c r="A371" s="103" t="s">
        <v>453</v>
      </c>
      <c r="B371" s="100" t="s">
        <v>178</v>
      </c>
      <c r="C371" s="100" t="s">
        <v>187</v>
      </c>
      <c r="D371" s="100" t="s">
        <v>140</v>
      </c>
      <c r="E371" s="190">
        <f>E372+E384</f>
        <v>4078734.21</v>
      </c>
      <c r="F371" s="195">
        <f t="shared" si="56"/>
        <v>4078.73421</v>
      </c>
      <c r="G371" s="195">
        <f t="shared" si="61"/>
        <v>2660.54338</v>
      </c>
      <c r="H371" s="234">
        <f>H372+H384</f>
        <v>2660543.38</v>
      </c>
      <c r="I371" s="234">
        <f>I372+I384</f>
        <v>3700112.87</v>
      </c>
      <c r="J371" s="206">
        <f t="shared" si="55"/>
        <v>65.22963358281686</v>
      </c>
    </row>
    <row r="372" spans="1:10" ht="24.75" customHeight="1" hidden="1">
      <c r="A372" s="103" t="s">
        <v>454</v>
      </c>
      <c r="B372" s="100" t="s">
        <v>178</v>
      </c>
      <c r="C372" s="100" t="s">
        <v>187</v>
      </c>
      <c r="D372" s="100" t="s">
        <v>140</v>
      </c>
      <c r="E372" s="190">
        <f>E373</f>
        <v>3975211.21</v>
      </c>
      <c r="F372" s="195">
        <f t="shared" si="56"/>
        <v>3975.21121</v>
      </c>
      <c r="G372" s="195">
        <f t="shared" si="61"/>
        <v>2557.02038</v>
      </c>
      <c r="H372" s="234">
        <f>H373</f>
        <v>2557020.38</v>
      </c>
      <c r="I372" s="234">
        <f>I373</f>
        <v>3700112.87</v>
      </c>
      <c r="J372" s="206">
        <f t="shared" si="55"/>
        <v>64.32413889273572</v>
      </c>
    </row>
    <row r="373" spans="1:10" ht="48.75" hidden="1">
      <c r="A373" s="103" t="s">
        <v>133</v>
      </c>
      <c r="B373" s="100" t="s">
        <v>178</v>
      </c>
      <c r="C373" s="100" t="s">
        <v>187</v>
      </c>
      <c r="D373" s="100" t="s">
        <v>140</v>
      </c>
      <c r="E373" s="191">
        <f>E374+E380</f>
        <v>3975211.21</v>
      </c>
      <c r="F373" s="195">
        <f t="shared" si="56"/>
        <v>3975.21121</v>
      </c>
      <c r="G373" s="195">
        <f t="shared" si="61"/>
        <v>2557.02038</v>
      </c>
      <c r="H373" s="235">
        <v>2557020.38</v>
      </c>
      <c r="I373" s="235">
        <f>I374+I380</f>
        <v>3700112.87</v>
      </c>
      <c r="J373" s="206">
        <f t="shared" si="55"/>
        <v>64.32413889273572</v>
      </c>
    </row>
    <row r="374" spans="1:10" ht="15.75" hidden="1">
      <c r="A374" s="103" t="s">
        <v>251</v>
      </c>
      <c r="B374" s="100" t="s">
        <v>178</v>
      </c>
      <c r="C374" s="100" t="s">
        <v>187</v>
      </c>
      <c r="D374" s="100" t="s">
        <v>140</v>
      </c>
      <c r="E374" s="191">
        <f>E375</f>
        <v>3100104.2399999998</v>
      </c>
      <c r="F374" s="195">
        <f t="shared" si="56"/>
        <v>3100.1042399999997</v>
      </c>
      <c r="G374" s="195">
        <f t="shared" si="61"/>
        <v>2240.57252</v>
      </c>
      <c r="H374" s="235">
        <f aca="true" t="shared" si="64" ref="H374:I376">H375</f>
        <v>2240572.52</v>
      </c>
      <c r="I374" s="235">
        <f t="shared" si="64"/>
        <v>3100600</v>
      </c>
      <c r="J374" s="206">
        <f t="shared" si="55"/>
        <v>72.27410262823938</v>
      </c>
    </row>
    <row r="375" spans="1:10" ht="15.75" hidden="1">
      <c r="A375" s="130" t="s">
        <v>71</v>
      </c>
      <c r="B375" s="220">
        <v>950</v>
      </c>
      <c r="C375" s="187">
        <v>8</v>
      </c>
      <c r="D375" s="187">
        <v>1</v>
      </c>
      <c r="E375" s="177">
        <f>E376+E378</f>
        <v>3100104.2399999998</v>
      </c>
      <c r="F375" s="195">
        <f t="shared" si="56"/>
        <v>3100.1042399999997</v>
      </c>
      <c r="G375" s="195">
        <f t="shared" si="61"/>
        <v>2240.57252</v>
      </c>
      <c r="H375" s="195">
        <f>H376+H378</f>
        <v>2240572.52</v>
      </c>
      <c r="I375" s="195">
        <f>I376+I378</f>
        <v>3100600</v>
      </c>
      <c r="J375" s="206">
        <f t="shared" si="55"/>
        <v>72.27410262823938</v>
      </c>
    </row>
    <row r="376" spans="1:10" ht="15.75" hidden="1">
      <c r="A376" s="130" t="s">
        <v>143</v>
      </c>
      <c r="B376" s="220">
        <v>950</v>
      </c>
      <c r="C376" s="187">
        <v>8</v>
      </c>
      <c r="D376" s="187">
        <v>1</v>
      </c>
      <c r="E376" s="177">
        <f>E377</f>
        <v>3091946.4</v>
      </c>
      <c r="F376" s="195">
        <f t="shared" si="56"/>
        <v>3091.9464</v>
      </c>
      <c r="G376" s="195">
        <f t="shared" si="61"/>
        <v>2240.57252</v>
      </c>
      <c r="H376" s="195">
        <f t="shared" si="64"/>
        <v>2240572.52</v>
      </c>
      <c r="I376" s="195">
        <f t="shared" si="64"/>
        <v>3100600</v>
      </c>
      <c r="J376" s="206">
        <f t="shared" si="55"/>
        <v>72.46479175706281</v>
      </c>
    </row>
    <row r="377" spans="1:10" ht="15.75" hidden="1">
      <c r="A377" s="130" t="s">
        <v>145</v>
      </c>
      <c r="B377" s="220">
        <v>950</v>
      </c>
      <c r="C377" s="187">
        <v>8</v>
      </c>
      <c r="D377" s="187">
        <v>1</v>
      </c>
      <c r="E377" s="177">
        <v>3091946.4</v>
      </c>
      <c r="F377" s="195">
        <f t="shared" si="56"/>
        <v>3091.9464</v>
      </c>
      <c r="G377" s="195">
        <f t="shared" si="61"/>
        <v>2240.57252</v>
      </c>
      <c r="H377" s="195">
        <v>2240572.52</v>
      </c>
      <c r="I377" s="195">
        <v>3100600</v>
      </c>
      <c r="J377" s="206">
        <f t="shared" si="55"/>
        <v>72.46479175706281</v>
      </c>
    </row>
    <row r="378" spans="1:10" ht="15.75" hidden="1">
      <c r="A378" s="143" t="s">
        <v>149</v>
      </c>
      <c r="B378" s="187">
        <v>950</v>
      </c>
      <c r="C378" s="187">
        <v>8</v>
      </c>
      <c r="D378" s="187">
        <v>1</v>
      </c>
      <c r="E378" s="177">
        <f>E379</f>
        <v>8157.84</v>
      </c>
      <c r="F378" s="195">
        <f t="shared" si="56"/>
        <v>8.15784</v>
      </c>
      <c r="G378" s="195">
        <f t="shared" si="61"/>
        <v>0</v>
      </c>
      <c r="H378" s="195">
        <f>H379</f>
        <v>0</v>
      </c>
      <c r="I378" s="195">
        <f>I379</f>
        <v>0</v>
      </c>
      <c r="J378" s="206">
        <f t="shared" si="55"/>
        <v>0</v>
      </c>
    </row>
    <row r="379" spans="1:10" ht="15.75" hidden="1">
      <c r="A379" s="144" t="s">
        <v>313</v>
      </c>
      <c r="B379" s="187">
        <v>950</v>
      </c>
      <c r="C379" s="187">
        <v>8</v>
      </c>
      <c r="D379" s="187">
        <v>1</v>
      </c>
      <c r="E379" s="177">
        <v>8157.84</v>
      </c>
      <c r="F379" s="195">
        <f t="shared" si="56"/>
        <v>8.15784</v>
      </c>
      <c r="G379" s="195">
        <f t="shared" si="61"/>
        <v>0</v>
      </c>
      <c r="H379" s="195">
        <v>0</v>
      </c>
      <c r="I379" s="195">
        <v>0</v>
      </c>
      <c r="J379" s="206">
        <f t="shared" si="55"/>
        <v>0</v>
      </c>
    </row>
    <row r="380" spans="1:10" ht="36.75" hidden="1">
      <c r="A380" s="108" t="s">
        <v>253</v>
      </c>
      <c r="B380" s="220">
        <v>950</v>
      </c>
      <c r="C380" s="187">
        <v>8</v>
      </c>
      <c r="D380" s="187">
        <v>1</v>
      </c>
      <c r="E380" s="177">
        <f>E382</f>
        <v>875106.97</v>
      </c>
      <c r="F380" s="195">
        <f t="shared" si="56"/>
        <v>875.1069699999999</v>
      </c>
      <c r="G380" s="195">
        <f t="shared" si="61"/>
        <v>876.78</v>
      </c>
      <c r="H380" s="195">
        <f>H382</f>
        <v>876780</v>
      </c>
      <c r="I380" s="195">
        <f>I382</f>
        <v>599512.87</v>
      </c>
      <c r="J380" s="206">
        <f t="shared" si="55"/>
        <v>100.1911800565364</v>
      </c>
    </row>
    <row r="381" spans="1:10" ht="15.75" hidden="1">
      <c r="A381" s="130" t="s">
        <v>71</v>
      </c>
      <c r="B381" s="220">
        <v>950</v>
      </c>
      <c r="C381" s="187">
        <v>8</v>
      </c>
      <c r="D381" s="187">
        <v>1</v>
      </c>
      <c r="E381" s="177">
        <f>E382</f>
        <v>875106.97</v>
      </c>
      <c r="F381" s="195">
        <f t="shared" si="56"/>
        <v>875.1069699999999</v>
      </c>
      <c r="G381" s="195">
        <f t="shared" si="61"/>
        <v>876.78</v>
      </c>
      <c r="H381" s="195">
        <f>H382</f>
        <v>876780</v>
      </c>
      <c r="I381" s="195">
        <f>I382</f>
        <v>599512.87</v>
      </c>
      <c r="J381" s="206">
        <f t="shared" si="55"/>
        <v>100.1911800565364</v>
      </c>
    </row>
    <row r="382" spans="1:10" ht="15.75" hidden="1">
      <c r="A382" s="130" t="s">
        <v>143</v>
      </c>
      <c r="B382" s="220">
        <v>950</v>
      </c>
      <c r="C382" s="187">
        <v>8</v>
      </c>
      <c r="D382" s="187">
        <v>1</v>
      </c>
      <c r="E382" s="177">
        <f>E383</f>
        <v>875106.97</v>
      </c>
      <c r="F382" s="195">
        <f t="shared" si="56"/>
        <v>875.1069699999999</v>
      </c>
      <c r="G382" s="195">
        <f t="shared" si="61"/>
        <v>876.78</v>
      </c>
      <c r="H382" s="195">
        <f>H383</f>
        <v>876780</v>
      </c>
      <c r="I382" s="195">
        <f>I383</f>
        <v>599512.87</v>
      </c>
      <c r="J382" s="206">
        <f t="shared" si="55"/>
        <v>100.1911800565364</v>
      </c>
    </row>
    <row r="383" spans="1:10" ht="15.75" hidden="1">
      <c r="A383" s="130" t="s">
        <v>147</v>
      </c>
      <c r="B383" s="220">
        <v>950</v>
      </c>
      <c r="C383" s="187">
        <v>8</v>
      </c>
      <c r="D383" s="187">
        <v>1</v>
      </c>
      <c r="E383" s="177">
        <v>875106.97</v>
      </c>
      <c r="F383" s="195">
        <f t="shared" si="56"/>
        <v>875.1069699999999</v>
      </c>
      <c r="G383" s="195">
        <f t="shared" si="61"/>
        <v>876.78</v>
      </c>
      <c r="H383" s="195">
        <v>876780</v>
      </c>
      <c r="I383" s="195">
        <v>599512.87</v>
      </c>
      <c r="J383" s="206">
        <f t="shared" si="55"/>
        <v>100.1911800565364</v>
      </c>
    </row>
    <row r="384" spans="1:10" ht="18" customHeight="1" hidden="1">
      <c r="A384" s="236" t="s">
        <v>282</v>
      </c>
      <c r="B384" s="220">
        <v>950</v>
      </c>
      <c r="C384" s="187">
        <v>8</v>
      </c>
      <c r="D384" s="187">
        <v>1</v>
      </c>
      <c r="E384" s="152">
        <f>E385</f>
        <v>103523</v>
      </c>
      <c r="F384" s="195">
        <f t="shared" si="56"/>
        <v>103.523</v>
      </c>
      <c r="G384" s="195">
        <f t="shared" si="61"/>
        <v>103.523</v>
      </c>
      <c r="H384" s="206">
        <f>H385</f>
        <v>103523</v>
      </c>
      <c r="I384" s="206">
        <f>I385</f>
        <v>0</v>
      </c>
      <c r="J384" s="206">
        <f t="shared" si="55"/>
        <v>100</v>
      </c>
    </row>
    <row r="385" spans="1:10" ht="24" hidden="1">
      <c r="A385" s="228" t="s">
        <v>283</v>
      </c>
      <c r="B385" s="220">
        <v>950</v>
      </c>
      <c r="C385" s="187">
        <v>8</v>
      </c>
      <c r="D385" s="187">
        <v>1</v>
      </c>
      <c r="E385" s="152">
        <v>103523</v>
      </c>
      <c r="F385" s="195">
        <f t="shared" si="56"/>
        <v>103.523</v>
      </c>
      <c r="G385" s="195">
        <f t="shared" si="61"/>
        <v>103.523</v>
      </c>
      <c r="H385" s="206">
        <v>103523</v>
      </c>
      <c r="I385" s="206">
        <f>I386</f>
        <v>0</v>
      </c>
      <c r="J385" s="206">
        <f t="shared" si="55"/>
        <v>100</v>
      </c>
    </row>
    <row r="386" spans="1:10" ht="24.75" hidden="1">
      <c r="A386" s="123" t="s">
        <v>237</v>
      </c>
      <c r="B386" s="220">
        <v>950</v>
      </c>
      <c r="C386" s="187">
        <v>8</v>
      </c>
      <c r="D386" s="187">
        <v>1</v>
      </c>
      <c r="E386" s="152">
        <f>E387</f>
        <v>650900</v>
      </c>
      <c r="F386" s="195">
        <f t="shared" si="56"/>
        <v>650.9</v>
      </c>
      <c r="G386" s="194"/>
      <c r="H386" s="195"/>
      <c r="I386" s="195"/>
      <c r="J386" s="206">
        <f t="shared" si="55"/>
        <v>0</v>
      </c>
    </row>
    <row r="387" spans="1:10" ht="24.75" hidden="1">
      <c r="A387" s="123" t="s">
        <v>239</v>
      </c>
      <c r="B387" s="220">
        <v>950</v>
      </c>
      <c r="C387" s="187">
        <v>8</v>
      </c>
      <c r="D387" s="187">
        <v>1</v>
      </c>
      <c r="E387" s="152">
        <f>E388</f>
        <v>650900</v>
      </c>
      <c r="F387" s="195">
        <f t="shared" si="56"/>
        <v>650.9</v>
      </c>
      <c r="G387" s="194"/>
      <c r="H387" s="195"/>
      <c r="I387" s="195"/>
      <c r="J387" s="206">
        <f t="shared" si="55"/>
        <v>0</v>
      </c>
    </row>
    <row r="388" spans="1:10" ht="15.75" hidden="1">
      <c r="A388" s="123" t="s">
        <v>71</v>
      </c>
      <c r="B388" s="220">
        <v>950</v>
      </c>
      <c r="C388" s="187">
        <v>8</v>
      </c>
      <c r="D388" s="187">
        <v>1</v>
      </c>
      <c r="E388" s="152">
        <f>E389</f>
        <v>650900</v>
      </c>
      <c r="F388" s="195">
        <f t="shared" si="56"/>
        <v>650.9</v>
      </c>
      <c r="G388" s="194"/>
      <c r="H388" s="195"/>
      <c r="I388" s="195"/>
      <c r="J388" s="206">
        <f t="shared" si="55"/>
        <v>0</v>
      </c>
    </row>
    <row r="389" spans="1:10" ht="15.75" hidden="1">
      <c r="A389" s="123" t="s">
        <v>153</v>
      </c>
      <c r="B389" s="220">
        <v>950</v>
      </c>
      <c r="C389" s="187">
        <v>8</v>
      </c>
      <c r="D389" s="187">
        <v>1</v>
      </c>
      <c r="E389" s="152">
        <f>E390+E391</f>
        <v>650900</v>
      </c>
      <c r="F389" s="195">
        <f t="shared" si="56"/>
        <v>650.9</v>
      </c>
      <c r="G389" s="194"/>
      <c r="H389" s="195"/>
      <c r="I389" s="195"/>
      <c r="J389" s="206">
        <f t="shared" si="55"/>
        <v>0</v>
      </c>
    </row>
    <row r="390" spans="1:10" ht="15.75" hidden="1">
      <c r="A390" s="123" t="s">
        <v>159</v>
      </c>
      <c r="B390" s="220">
        <v>950</v>
      </c>
      <c r="C390" s="187">
        <v>8</v>
      </c>
      <c r="D390" s="187">
        <v>1</v>
      </c>
      <c r="E390" s="152">
        <v>588447</v>
      </c>
      <c r="F390" s="195">
        <f t="shared" si="56"/>
        <v>588.447</v>
      </c>
      <c r="G390" s="194"/>
      <c r="H390" s="195"/>
      <c r="I390" s="195"/>
      <c r="J390" s="206">
        <f t="shared" si="55"/>
        <v>0</v>
      </c>
    </row>
    <row r="391" spans="1:10" ht="15.75" hidden="1">
      <c r="A391" s="123" t="s">
        <v>161</v>
      </c>
      <c r="B391" s="220">
        <v>950</v>
      </c>
      <c r="C391" s="187">
        <v>8</v>
      </c>
      <c r="D391" s="187">
        <v>1</v>
      </c>
      <c r="E391" s="152">
        <v>62453</v>
      </c>
      <c r="F391" s="195">
        <f t="shared" si="56"/>
        <v>62.453</v>
      </c>
      <c r="G391" s="194"/>
      <c r="H391" s="195"/>
      <c r="I391" s="195"/>
      <c r="J391" s="206">
        <f t="shared" si="55"/>
        <v>0</v>
      </c>
    </row>
    <row r="392" spans="1:10" ht="24.75" hidden="1">
      <c r="A392" s="144" t="s">
        <v>406</v>
      </c>
      <c r="B392" s="220">
        <v>950</v>
      </c>
      <c r="C392" s="187">
        <v>8</v>
      </c>
      <c r="D392" s="187">
        <v>1</v>
      </c>
      <c r="E392" s="177">
        <f>E393+E426</f>
        <v>2784150.52</v>
      </c>
      <c r="F392" s="195">
        <f t="shared" si="56"/>
        <v>2784.15052</v>
      </c>
      <c r="G392" s="195">
        <f aca="true" t="shared" si="65" ref="G392:G429">H392/1000</f>
        <v>2054.36434</v>
      </c>
      <c r="H392" s="195">
        <f>H393+H426</f>
        <v>2054364.34</v>
      </c>
      <c r="I392" s="195">
        <f>I393+I426</f>
        <v>998000</v>
      </c>
      <c r="J392" s="206">
        <f t="shared" si="55"/>
        <v>73.78783313769975</v>
      </c>
    </row>
    <row r="393" spans="1:10" ht="29.25" customHeight="1" hidden="1">
      <c r="A393" s="230" t="s">
        <v>498</v>
      </c>
      <c r="B393" s="220">
        <v>950</v>
      </c>
      <c r="C393" s="187">
        <v>8</v>
      </c>
      <c r="D393" s="187">
        <v>1</v>
      </c>
      <c r="E393" s="177">
        <f>E394+E402+E418</f>
        <v>2711700.52</v>
      </c>
      <c r="F393" s="195">
        <f t="shared" si="56"/>
        <v>2711.70052</v>
      </c>
      <c r="G393" s="195">
        <f t="shared" si="65"/>
        <v>2034.36434</v>
      </c>
      <c r="H393" s="195">
        <f>H394+H402+H418</f>
        <v>2034364.34</v>
      </c>
      <c r="I393" s="195">
        <f>I394+I402</f>
        <v>946000</v>
      </c>
      <c r="J393" s="206">
        <f t="shared" si="55"/>
        <v>75.02171884379032</v>
      </c>
    </row>
    <row r="394" spans="1:10" ht="24.75" customHeight="1" hidden="1">
      <c r="A394" s="231" t="s">
        <v>497</v>
      </c>
      <c r="B394" s="220">
        <v>950</v>
      </c>
      <c r="C394" s="187">
        <v>8</v>
      </c>
      <c r="D394" s="187">
        <v>1</v>
      </c>
      <c r="E394" s="177">
        <f>E395</f>
        <v>0</v>
      </c>
      <c r="F394" s="195">
        <f t="shared" si="56"/>
        <v>0</v>
      </c>
      <c r="G394" s="195">
        <f t="shared" si="65"/>
        <v>0</v>
      </c>
      <c r="H394" s="195">
        <f aca="true" t="shared" si="66" ref="H394:I398">H395</f>
        <v>0</v>
      </c>
      <c r="I394" s="195">
        <f t="shared" si="66"/>
        <v>30000</v>
      </c>
      <c r="J394" s="206" t="e">
        <f t="shared" si="55"/>
        <v>#DIV/0!</v>
      </c>
    </row>
    <row r="395" spans="1:10" ht="24.75" hidden="1">
      <c r="A395" s="130" t="s">
        <v>254</v>
      </c>
      <c r="B395" s="220">
        <v>950</v>
      </c>
      <c r="C395" s="187">
        <v>8</v>
      </c>
      <c r="D395" s="187">
        <v>1</v>
      </c>
      <c r="E395" s="177">
        <f>E396</f>
        <v>0</v>
      </c>
      <c r="F395" s="195">
        <f t="shared" si="56"/>
        <v>0</v>
      </c>
      <c r="G395" s="195">
        <f t="shared" si="65"/>
        <v>0</v>
      </c>
      <c r="H395" s="195">
        <v>0</v>
      </c>
      <c r="I395" s="195">
        <f t="shared" si="66"/>
        <v>30000</v>
      </c>
      <c r="J395" s="206" t="e">
        <f t="shared" si="55"/>
        <v>#DIV/0!</v>
      </c>
    </row>
    <row r="396" spans="1:10" ht="24.75" hidden="1">
      <c r="A396" s="130" t="s">
        <v>237</v>
      </c>
      <c r="B396" s="220">
        <v>950</v>
      </c>
      <c r="C396" s="187">
        <v>8</v>
      </c>
      <c r="D396" s="187">
        <v>1</v>
      </c>
      <c r="E396" s="177">
        <f>E397</f>
        <v>0</v>
      </c>
      <c r="F396" s="195">
        <f t="shared" si="56"/>
        <v>0</v>
      </c>
      <c r="G396" s="195">
        <f t="shared" si="65"/>
        <v>30</v>
      </c>
      <c r="H396" s="195">
        <f t="shared" si="66"/>
        <v>30000</v>
      </c>
      <c r="I396" s="195">
        <f t="shared" si="66"/>
        <v>30000</v>
      </c>
      <c r="J396" s="206" t="e">
        <f t="shared" si="55"/>
        <v>#DIV/0!</v>
      </c>
    </row>
    <row r="397" spans="1:10" ht="15.75" hidden="1">
      <c r="A397" s="130" t="s">
        <v>350</v>
      </c>
      <c r="B397" s="220">
        <v>950</v>
      </c>
      <c r="C397" s="187">
        <v>8</v>
      </c>
      <c r="D397" s="187">
        <v>1</v>
      </c>
      <c r="E397" s="177">
        <f>E398</f>
        <v>0</v>
      </c>
      <c r="F397" s="195">
        <f t="shared" si="56"/>
        <v>0</v>
      </c>
      <c r="G397" s="195">
        <f t="shared" si="65"/>
        <v>30</v>
      </c>
      <c r="H397" s="195">
        <f t="shared" si="66"/>
        <v>30000</v>
      </c>
      <c r="I397" s="195">
        <f t="shared" si="66"/>
        <v>30000</v>
      </c>
      <c r="J397" s="206" t="e">
        <f t="shared" si="55"/>
        <v>#DIV/0!</v>
      </c>
    </row>
    <row r="398" spans="1:10" ht="15.75" hidden="1">
      <c r="A398" s="123" t="s">
        <v>73</v>
      </c>
      <c r="B398" s="220">
        <v>950</v>
      </c>
      <c r="C398" s="187">
        <v>8</v>
      </c>
      <c r="D398" s="187">
        <v>1</v>
      </c>
      <c r="E398" s="177">
        <f>E399</f>
        <v>0</v>
      </c>
      <c r="F398" s="195">
        <f t="shared" si="56"/>
        <v>0</v>
      </c>
      <c r="G398" s="195">
        <f t="shared" si="65"/>
        <v>30</v>
      </c>
      <c r="H398" s="195">
        <f t="shared" si="66"/>
        <v>30000</v>
      </c>
      <c r="I398" s="195">
        <f t="shared" si="66"/>
        <v>30000</v>
      </c>
      <c r="J398" s="206" t="e">
        <f t="shared" si="55"/>
        <v>#DIV/0!</v>
      </c>
    </row>
    <row r="399" spans="1:10" ht="15.75" hidden="1">
      <c r="A399" s="123" t="s">
        <v>168</v>
      </c>
      <c r="B399" s="220">
        <v>950</v>
      </c>
      <c r="C399" s="187">
        <v>8</v>
      </c>
      <c r="D399" s="187">
        <v>1</v>
      </c>
      <c r="E399" s="177">
        <f>E400+E401</f>
        <v>0</v>
      </c>
      <c r="F399" s="195">
        <f t="shared" si="56"/>
        <v>0</v>
      </c>
      <c r="G399" s="195">
        <f t="shared" si="65"/>
        <v>30</v>
      </c>
      <c r="H399" s="195">
        <f>H400+H401</f>
        <v>30000</v>
      </c>
      <c r="I399" s="195">
        <f>I400+I401</f>
        <v>30000</v>
      </c>
      <c r="J399" s="206" t="e">
        <f aca="true" t="shared" si="67" ref="J399:J462">G399/F399*100</f>
        <v>#DIV/0!</v>
      </c>
    </row>
    <row r="400" spans="1:10" ht="15.75" hidden="1">
      <c r="A400" s="144" t="s">
        <v>322</v>
      </c>
      <c r="B400" s="220">
        <v>950</v>
      </c>
      <c r="C400" s="187">
        <v>8</v>
      </c>
      <c r="D400" s="187">
        <v>1</v>
      </c>
      <c r="E400" s="177">
        <v>0</v>
      </c>
      <c r="F400" s="195">
        <f t="shared" si="56"/>
        <v>0</v>
      </c>
      <c r="G400" s="195">
        <f t="shared" si="65"/>
        <v>30</v>
      </c>
      <c r="H400" s="195">
        <v>30000</v>
      </c>
      <c r="I400" s="195">
        <v>30000</v>
      </c>
      <c r="J400" s="206" t="e">
        <f t="shared" si="67"/>
        <v>#DIV/0!</v>
      </c>
    </row>
    <row r="401" spans="1:10" ht="15.75" hidden="1">
      <c r="A401" s="144" t="s">
        <v>316</v>
      </c>
      <c r="B401" s="220">
        <v>950</v>
      </c>
      <c r="C401" s="187">
        <v>8</v>
      </c>
      <c r="D401" s="187">
        <v>1</v>
      </c>
      <c r="E401" s="177">
        <v>0</v>
      </c>
      <c r="F401" s="195">
        <f t="shared" si="56"/>
        <v>0</v>
      </c>
      <c r="G401" s="195"/>
      <c r="H401" s="195"/>
      <c r="I401" s="195"/>
      <c r="J401" s="206" t="e">
        <f t="shared" si="67"/>
        <v>#DIV/0!</v>
      </c>
    </row>
    <row r="402" spans="1:10" ht="27.75" customHeight="1" hidden="1">
      <c r="A402" s="226" t="s">
        <v>348</v>
      </c>
      <c r="B402" s="220">
        <v>950</v>
      </c>
      <c r="C402" s="187">
        <v>8</v>
      </c>
      <c r="D402" s="187">
        <v>1</v>
      </c>
      <c r="E402" s="152">
        <f>E403</f>
        <v>2019617.22</v>
      </c>
      <c r="F402" s="195">
        <f t="shared" si="56"/>
        <v>2019.6172199999999</v>
      </c>
      <c r="G402" s="195">
        <f t="shared" si="65"/>
        <v>1444.86104</v>
      </c>
      <c r="H402" s="206">
        <f>H403</f>
        <v>1444861.04</v>
      </c>
      <c r="I402" s="206">
        <f>I403</f>
        <v>916000</v>
      </c>
      <c r="J402" s="206">
        <f t="shared" si="67"/>
        <v>71.54133098548249</v>
      </c>
    </row>
    <row r="403" spans="1:10" ht="24.75" hidden="1">
      <c r="A403" s="130" t="s">
        <v>254</v>
      </c>
      <c r="B403" s="220">
        <v>950</v>
      </c>
      <c r="C403" s="187">
        <v>8</v>
      </c>
      <c r="D403" s="187">
        <v>1</v>
      </c>
      <c r="E403" s="152">
        <f>E404</f>
        <v>2019617.22</v>
      </c>
      <c r="F403" s="195">
        <f t="shared" si="56"/>
        <v>2019.6172199999999</v>
      </c>
      <c r="G403" s="195">
        <f t="shared" si="65"/>
        <v>1444.86104</v>
      </c>
      <c r="H403" s="206">
        <v>1444861.04</v>
      </c>
      <c r="I403" s="206">
        <f>I404</f>
        <v>916000</v>
      </c>
      <c r="J403" s="206">
        <f t="shared" si="67"/>
        <v>71.54133098548249</v>
      </c>
    </row>
    <row r="404" spans="1:10" ht="24.75" hidden="1">
      <c r="A404" s="130" t="s">
        <v>237</v>
      </c>
      <c r="B404" s="220">
        <v>950</v>
      </c>
      <c r="C404" s="187">
        <v>8</v>
      </c>
      <c r="D404" s="187">
        <v>1</v>
      </c>
      <c r="E404" s="152">
        <f>E405+E417</f>
        <v>2019617.22</v>
      </c>
      <c r="F404" s="195">
        <f aca="true" t="shared" si="68" ref="F404:F458">E404/1000</f>
        <v>2019.6172199999999</v>
      </c>
      <c r="G404" s="195">
        <f t="shared" si="65"/>
        <v>1128.4</v>
      </c>
      <c r="H404" s="206">
        <f>H405+H417</f>
        <v>1128400</v>
      </c>
      <c r="I404" s="206">
        <f>I405+I417</f>
        <v>916000</v>
      </c>
      <c r="J404" s="206">
        <f t="shared" si="67"/>
        <v>55.87197360101733</v>
      </c>
    </row>
    <row r="405" spans="1:10" ht="15.75" hidden="1">
      <c r="A405" s="130" t="s">
        <v>350</v>
      </c>
      <c r="B405" s="220">
        <v>950</v>
      </c>
      <c r="C405" s="187">
        <v>8</v>
      </c>
      <c r="D405" s="187">
        <v>1</v>
      </c>
      <c r="E405" s="152">
        <f>E406+E411</f>
        <v>692288.97</v>
      </c>
      <c r="F405" s="195">
        <f t="shared" si="68"/>
        <v>692.28897</v>
      </c>
      <c r="G405" s="195">
        <f t="shared" si="65"/>
        <v>5</v>
      </c>
      <c r="H405" s="206">
        <f>H406+H411</f>
        <v>5000</v>
      </c>
      <c r="I405" s="206">
        <f>I406+I411</f>
        <v>5000</v>
      </c>
      <c r="J405" s="206">
        <f t="shared" si="67"/>
        <v>0.7222417540467242</v>
      </c>
    </row>
    <row r="406" spans="1:10" ht="15.75" hidden="1">
      <c r="A406" s="123" t="s">
        <v>71</v>
      </c>
      <c r="B406" s="220">
        <v>950</v>
      </c>
      <c r="C406" s="187">
        <v>8</v>
      </c>
      <c r="D406" s="187">
        <v>1</v>
      </c>
      <c r="E406" s="179">
        <f>E407</f>
        <v>655379.97</v>
      </c>
      <c r="F406" s="195">
        <f t="shared" si="68"/>
        <v>655.37997</v>
      </c>
      <c r="G406" s="195">
        <f t="shared" si="65"/>
        <v>5</v>
      </c>
      <c r="H406" s="207">
        <f>H407</f>
        <v>5000</v>
      </c>
      <c r="I406" s="207">
        <f>I407</f>
        <v>5000</v>
      </c>
      <c r="J406" s="206">
        <f t="shared" si="67"/>
        <v>0.7629162056936223</v>
      </c>
    </row>
    <row r="407" spans="1:10" ht="15.75" hidden="1">
      <c r="A407" s="123" t="s">
        <v>153</v>
      </c>
      <c r="B407" s="220">
        <v>950</v>
      </c>
      <c r="C407" s="187">
        <v>8</v>
      </c>
      <c r="D407" s="187">
        <v>1</v>
      </c>
      <c r="E407" s="179">
        <f>E408+E409+E410</f>
        <v>655379.97</v>
      </c>
      <c r="F407" s="195">
        <f t="shared" si="68"/>
        <v>655.37997</v>
      </c>
      <c r="G407" s="195">
        <f t="shared" si="65"/>
        <v>5</v>
      </c>
      <c r="H407" s="207">
        <f>H408+H409+H410</f>
        <v>5000</v>
      </c>
      <c r="I407" s="207">
        <f>I408+I409+I410</f>
        <v>5000</v>
      </c>
      <c r="J407" s="206">
        <f t="shared" si="67"/>
        <v>0.7629162056936223</v>
      </c>
    </row>
    <row r="408" spans="1:10" ht="15.75" hidden="1">
      <c r="A408" s="123" t="s">
        <v>157</v>
      </c>
      <c r="B408" s="220">
        <v>950</v>
      </c>
      <c r="C408" s="187">
        <v>8</v>
      </c>
      <c r="D408" s="187">
        <v>1</v>
      </c>
      <c r="E408" s="179">
        <v>36823.97</v>
      </c>
      <c r="F408" s="195">
        <f t="shared" si="68"/>
        <v>36.82397</v>
      </c>
      <c r="G408" s="195">
        <f t="shared" si="65"/>
        <v>5</v>
      </c>
      <c r="H408" s="207">
        <v>5000</v>
      </c>
      <c r="I408" s="207">
        <v>5000</v>
      </c>
      <c r="J408" s="206">
        <f t="shared" si="67"/>
        <v>13.57811230022184</v>
      </c>
    </row>
    <row r="409" spans="1:10" ht="15.75" hidden="1">
      <c r="A409" s="123" t="s">
        <v>159</v>
      </c>
      <c r="B409" s="220">
        <v>950</v>
      </c>
      <c r="C409" s="187">
        <v>8</v>
      </c>
      <c r="D409" s="187">
        <v>1</v>
      </c>
      <c r="E409" s="179">
        <v>315400</v>
      </c>
      <c r="F409" s="195">
        <f t="shared" si="68"/>
        <v>315.4</v>
      </c>
      <c r="G409" s="195">
        <f t="shared" si="65"/>
        <v>0</v>
      </c>
      <c r="H409" s="207">
        <v>0</v>
      </c>
      <c r="I409" s="207">
        <v>0</v>
      </c>
      <c r="J409" s="206">
        <f t="shared" si="67"/>
        <v>0</v>
      </c>
    </row>
    <row r="410" spans="1:10" ht="15.75" hidden="1">
      <c r="A410" s="123" t="s">
        <v>161</v>
      </c>
      <c r="B410" s="220">
        <v>950</v>
      </c>
      <c r="C410" s="187">
        <v>8</v>
      </c>
      <c r="D410" s="187">
        <v>1</v>
      </c>
      <c r="E410" s="179">
        <v>303156</v>
      </c>
      <c r="F410" s="195">
        <f t="shared" si="68"/>
        <v>303.156</v>
      </c>
      <c r="G410" s="195">
        <f t="shared" si="65"/>
        <v>0</v>
      </c>
      <c r="H410" s="207">
        <v>0</v>
      </c>
      <c r="I410" s="207">
        <v>0</v>
      </c>
      <c r="J410" s="206">
        <f t="shared" si="67"/>
        <v>0</v>
      </c>
    </row>
    <row r="411" spans="1:10" ht="13.5" customHeight="1" hidden="1">
      <c r="A411" s="123" t="s">
        <v>73</v>
      </c>
      <c r="B411" s="220">
        <v>950</v>
      </c>
      <c r="C411" s="187">
        <v>8</v>
      </c>
      <c r="D411" s="187">
        <v>1</v>
      </c>
      <c r="E411" s="179">
        <f>E413+E412</f>
        <v>36909</v>
      </c>
      <c r="F411" s="195">
        <f t="shared" si="68"/>
        <v>36.909</v>
      </c>
      <c r="G411" s="195">
        <f t="shared" si="65"/>
        <v>0</v>
      </c>
      <c r="H411" s="207">
        <f>H413+H412</f>
        <v>0</v>
      </c>
      <c r="I411" s="207">
        <f>I413+I412</f>
        <v>0</v>
      </c>
      <c r="J411" s="206">
        <f t="shared" si="67"/>
        <v>0</v>
      </c>
    </row>
    <row r="412" spans="1:10" ht="15.75" hidden="1">
      <c r="A412" s="123" t="s">
        <v>166</v>
      </c>
      <c r="B412" s="220">
        <v>950</v>
      </c>
      <c r="C412" s="187">
        <v>8</v>
      </c>
      <c r="D412" s="187">
        <v>1</v>
      </c>
      <c r="E412" s="179">
        <v>0</v>
      </c>
      <c r="F412" s="195">
        <f t="shared" si="68"/>
        <v>0</v>
      </c>
      <c r="G412" s="195">
        <f t="shared" si="65"/>
        <v>0</v>
      </c>
      <c r="H412" s="207">
        <v>0</v>
      </c>
      <c r="I412" s="207">
        <v>0</v>
      </c>
      <c r="J412" s="206" t="e">
        <f t="shared" si="67"/>
        <v>#DIV/0!</v>
      </c>
    </row>
    <row r="413" spans="1:10" ht="15.75" hidden="1">
      <c r="A413" s="148" t="s">
        <v>168</v>
      </c>
      <c r="B413" s="220">
        <v>950</v>
      </c>
      <c r="C413" s="187">
        <v>8</v>
      </c>
      <c r="D413" s="187">
        <v>1</v>
      </c>
      <c r="E413" s="179">
        <f>E414+E415+E416</f>
        <v>36909</v>
      </c>
      <c r="F413" s="195">
        <f t="shared" si="68"/>
        <v>36.909</v>
      </c>
      <c r="G413" s="195">
        <f t="shared" si="65"/>
        <v>0</v>
      </c>
      <c r="H413" s="207">
        <f>H414+H415+H416</f>
        <v>0</v>
      </c>
      <c r="I413" s="207">
        <f>I414+I415+I416</f>
        <v>0</v>
      </c>
      <c r="J413" s="206">
        <f t="shared" si="67"/>
        <v>0</v>
      </c>
    </row>
    <row r="414" spans="1:10" ht="15.75" hidden="1">
      <c r="A414" s="144" t="s">
        <v>315</v>
      </c>
      <c r="B414" s="220">
        <v>950</v>
      </c>
      <c r="C414" s="187">
        <v>8</v>
      </c>
      <c r="D414" s="187">
        <v>1</v>
      </c>
      <c r="E414" s="179">
        <v>0</v>
      </c>
      <c r="F414" s="195">
        <f t="shared" si="68"/>
        <v>0</v>
      </c>
      <c r="G414" s="195">
        <f t="shared" si="65"/>
        <v>0</v>
      </c>
      <c r="H414" s="207">
        <v>0</v>
      </c>
      <c r="I414" s="207">
        <v>0</v>
      </c>
      <c r="J414" s="206" t="e">
        <f t="shared" si="67"/>
        <v>#DIV/0!</v>
      </c>
    </row>
    <row r="415" spans="1:10" ht="15.75" hidden="1">
      <c r="A415" s="144" t="s">
        <v>322</v>
      </c>
      <c r="B415" s="220">
        <v>950</v>
      </c>
      <c r="C415" s="187">
        <v>8</v>
      </c>
      <c r="D415" s="187">
        <v>1</v>
      </c>
      <c r="E415" s="179">
        <v>0</v>
      </c>
      <c r="F415" s="195">
        <f t="shared" si="68"/>
        <v>0</v>
      </c>
      <c r="G415" s="195">
        <f t="shared" si="65"/>
        <v>0</v>
      </c>
      <c r="H415" s="207">
        <v>0</v>
      </c>
      <c r="I415" s="207">
        <v>0</v>
      </c>
      <c r="J415" s="206" t="e">
        <f t="shared" si="67"/>
        <v>#DIV/0!</v>
      </c>
    </row>
    <row r="416" spans="1:10" ht="15.75" hidden="1">
      <c r="A416" s="144" t="s">
        <v>316</v>
      </c>
      <c r="B416" s="220">
        <v>950</v>
      </c>
      <c r="C416" s="187">
        <v>8</v>
      </c>
      <c r="D416" s="187">
        <v>1</v>
      </c>
      <c r="E416" s="179">
        <v>36909</v>
      </c>
      <c r="F416" s="195">
        <f t="shared" si="68"/>
        <v>36.909</v>
      </c>
      <c r="G416" s="195">
        <f t="shared" si="65"/>
        <v>0</v>
      </c>
      <c r="H416" s="207">
        <v>0</v>
      </c>
      <c r="I416" s="207">
        <v>0</v>
      </c>
      <c r="J416" s="206">
        <f t="shared" si="67"/>
        <v>0</v>
      </c>
    </row>
    <row r="417" spans="1:10" ht="15.75" hidden="1">
      <c r="A417" s="237" t="s">
        <v>401</v>
      </c>
      <c r="B417" s="220">
        <v>950</v>
      </c>
      <c r="C417" s="187">
        <v>8</v>
      </c>
      <c r="D417" s="187">
        <v>1</v>
      </c>
      <c r="E417" s="179">
        <v>1327328.25</v>
      </c>
      <c r="F417" s="195">
        <f>E417/1000</f>
        <v>1327.32825</v>
      </c>
      <c r="G417" s="195">
        <f t="shared" si="65"/>
        <v>1123.4</v>
      </c>
      <c r="H417" s="207">
        <v>1123400</v>
      </c>
      <c r="I417" s="207">
        <v>911000</v>
      </c>
      <c r="J417" s="206">
        <f t="shared" si="67"/>
        <v>84.6361855102534</v>
      </c>
    </row>
    <row r="418" spans="1:10" ht="51.75" customHeight="1" hidden="1">
      <c r="A418" s="231" t="s">
        <v>346</v>
      </c>
      <c r="B418" s="220">
        <v>950</v>
      </c>
      <c r="C418" s="187">
        <v>8</v>
      </c>
      <c r="D418" s="187">
        <v>1</v>
      </c>
      <c r="E418" s="177">
        <f>E419</f>
        <v>692083.3</v>
      </c>
      <c r="F418" s="195">
        <f t="shared" si="68"/>
        <v>692.0833</v>
      </c>
      <c r="G418" s="195">
        <f t="shared" si="65"/>
        <v>589.5033000000001</v>
      </c>
      <c r="H418" s="206">
        <f>H419</f>
        <v>589503.3</v>
      </c>
      <c r="I418" s="195">
        <f>I419</f>
        <v>0</v>
      </c>
      <c r="J418" s="206">
        <f t="shared" si="67"/>
        <v>85.17808477678916</v>
      </c>
    </row>
    <row r="419" spans="1:10" ht="32.25" customHeight="1" hidden="1">
      <c r="A419" s="130" t="s">
        <v>254</v>
      </c>
      <c r="B419" s="220">
        <v>950</v>
      </c>
      <c r="C419" s="187">
        <v>8</v>
      </c>
      <c r="D419" s="187">
        <v>1</v>
      </c>
      <c r="E419" s="177">
        <f>E420</f>
        <v>692083.3</v>
      </c>
      <c r="F419" s="195">
        <f t="shared" si="68"/>
        <v>692.0833</v>
      </c>
      <c r="G419" s="195">
        <f>H419/1000</f>
        <v>589.5033000000001</v>
      </c>
      <c r="H419" s="195">
        <v>589503.3</v>
      </c>
      <c r="I419" s="195">
        <f>I420</f>
        <v>0</v>
      </c>
      <c r="J419" s="206">
        <f t="shared" si="67"/>
        <v>85.17808477678916</v>
      </c>
    </row>
    <row r="420" spans="1:10" ht="32.25" customHeight="1" hidden="1">
      <c r="A420" s="130" t="s">
        <v>237</v>
      </c>
      <c r="B420" s="220">
        <v>950</v>
      </c>
      <c r="C420" s="187">
        <v>8</v>
      </c>
      <c r="D420" s="187">
        <v>1</v>
      </c>
      <c r="E420" s="177">
        <f>E421</f>
        <v>692083.3</v>
      </c>
      <c r="F420" s="195">
        <f t="shared" si="68"/>
        <v>692.0833</v>
      </c>
      <c r="G420" s="195">
        <f>H420/1000</f>
        <v>0</v>
      </c>
      <c r="H420" s="195">
        <f>H421</f>
        <v>0</v>
      </c>
      <c r="I420" s="207"/>
      <c r="J420" s="206">
        <f t="shared" si="67"/>
        <v>0</v>
      </c>
    </row>
    <row r="421" spans="1:10" ht="22.5" customHeight="1" hidden="1">
      <c r="A421" s="130" t="s">
        <v>350</v>
      </c>
      <c r="B421" s="220">
        <v>950</v>
      </c>
      <c r="C421" s="187">
        <v>8</v>
      </c>
      <c r="D421" s="187">
        <v>1</v>
      </c>
      <c r="E421" s="177">
        <f>E422</f>
        <v>692083.3</v>
      </c>
      <c r="F421" s="195">
        <f t="shared" si="68"/>
        <v>692.0833</v>
      </c>
      <c r="G421" s="195">
        <f>H421/1000</f>
        <v>0</v>
      </c>
      <c r="H421" s="195">
        <f>H422</f>
        <v>0</v>
      </c>
      <c r="I421" s="207"/>
      <c r="J421" s="206">
        <f t="shared" si="67"/>
        <v>0</v>
      </c>
    </row>
    <row r="422" spans="1:10" ht="21" customHeight="1" hidden="1">
      <c r="A422" s="123" t="s">
        <v>73</v>
      </c>
      <c r="B422" s="220">
        <v>950</v>
      </c>
      <c r="C422" s="187">
        <v>8</v>
      </c>
      <c r="D422" s="187">
        <v>1</v>
      </c>
      <c r="E422" s="177">
        <f>E423+E424</f>
        <v>692083.3</v>
      </c>
      <c r="F422" s="195">
        <f t="shared" si="68"/>
        <v>692.0833</v>
      </c>
      <c r="G422" s="195">
        <f>H422/1000</f>
        <v>0</v>
      </c>
      <c r="H422" s="195">
        <f>H423</f>
        <v>0</v>
      </c>
      <c r="I422" s="207"/>
      <c r="J422" s="206">
        <f t="shared" si="67"/>
        <v>0</v>
      </c>
    </row>
    <row r="423" spans="1:10" ht="13.5" customHeight="1" hidden="1">
      <c r="A423" s="123" t="s">
        <v>166</v>
      </c>
      <c r="B423" s="220">
        <v>950</v>
      </c>
      <c r="C423" s="187">
        <v>8</v>
      </c>
      <c r="D423" s="187">
        <v>1</v>
      </c>
      <c r="E423" s="177">
        <v>686771.3</v>
      </c>
      <c r="F423" s="195">
        <f t="shared" si="68"/>
        <v>686.7713</v>
      </c>
      <c r="G423" s="195">
        <f>H423/1000</f>
        <v>0</v>
      </c>
      <c r="H423" s="195">
        <v>0</v>
      </c>
      <c r="I423" s="207"/>
      <c r="J423" s="206">
        <f t="shared" si="67"/>
        <v>0</v>
      </c>
    </row>
    <row r="424" spans="1:10" ht="13.5" customHeight="1" hidden="1">
      <c r="A424" s="148" t="s">
        <v>168</v>
      </c>
      <c r="B424" s="220">
        <v>950</v>
      </c>
      <c r="C424" s="187">
        <v>8</v>
      </c>
      <c r="D424" s="187">
        <v>1</v>
      </c>
      <c r="E424" s="177">
        <f>E425</f>
        <v>5312</v>
      </c>
      <c r="F424" s="195">
        <f t="shared" si="68"/>
        <v>5.312</v>
      </c>
      <c r="G424" s="195"/>
      <c r="H424" s="195"/>
      <c r="I424" s="207"/>
      <c r="J424" s="206">
        <f t="shared" si="67"/>
        <v>0</v>
      </c>
    </row>
    <row r="425" spans="1:10" ht="13.5" customHeight="1" hidden="1">
      <c r="A425" s="144" t="s">
        <v>316</v>
      </c>
      <c r="B425" s="220">
        <v>950</v>
      </c>
      <c r="C425" s="187">
        <v>8</v>
      </c>
      <c r="D425" s="187">
        <v>1</v>
      </c>
      <c r="E425" s="177">
        <v>5312</v>
      </c>
      <c r="F425" s="195"/>
      <c r="G425" s="195"/>
      <c r="H425" s="195"/>
      <c r="I425" s="207"/>
      <c r="J425" s="206" t="e">
        <f t="shared" si="67"/>
        <v>#DIV/0!</v>
      </c>
    </row>
    <row r="426" spans="1:10" ht="27" customHeight="1" hidden="1">
      <c r="A426" s="226" t="s">
        <v>351</v>
      </c>
      <c r="B426" s="220">
        <v>950</v>
      </c>
      <c r="C426" s="187">
        <v>8</v>
      </c>
      <c r="D426" s="187">
        <v>1</v>
      </c>
      <c r="E426" s="179">
        <f>E427+E434</f>
        <v>72450</v>
      </c>
      <c r="F426" s="195">
        <f t="shared" si="68"/>
        <v>72.45</v>
      </c>
      <c r="G426" s="195"/>
      <c r="H426" s="207">
        <f>H427+H434</f>
        <v>20000</v>
      </c>
      <c r="I426" s="207">
        <f>I427+I434</f>
        <v>52000</v>
      </c>
      <c r="J426" s="206">
        <f t="shared" si="67"/>
        <v>0</v>
      </c>
    </row>
    <row r="427" spans="1:10" ht="25.5" customHeight="1" hidden="1">
      <c r="A427" s="149" t="s">
        <v>353</v>
      </c>
      <c r="B427" s="220">
        <v>950</v>
      </c>
      <c r="C427" s="187">
        <v>8</v>
      </c>
      <c r="D427" s="187">
        <v>1</v>
      </c>
      <c r="E427" s="179">
        <f>E428</f>
        <v>29000</v>
      </c>
      <c r="F427" s="195">
        <f t="shared" si="68"/>
        <v>29</v>
      </c>
      <c r="G427" s="195">
        <f t="shared" si="65"/>
        <v>20</v>
      </c>
      <c r="H427" s="207">
        <f aca="true" t="shared" si="69" ref="H427:I432">H428</f>
        <v>20000</v>
      </c>
      <c r="I427" s="207">
        <f t="shared" si="69"/>
        <v>23000</v>
      </c>
      <c r="J427" s="206">
        <f t="shared" si="67"/>
        <v>68.96551724137932</v>
      </c>
    </row>
    <row r="428" spans="1:10" ht="24.75" hidden="1">
      <c r="A428" s="123" t="s">
        <v>212</v>
      </c>
      <c r="B428" s="220">
        <v>950</v>
      </c>
      <c r="C428" s="187">
        <v>8</v>
      </c>
      <c r="D428" s="187">
        <v>1</v>
      </c>
      <c r="E428" s="179">
        <f>E429</f>
        <v>29000</v>
      </c>
      <c r="F428" s="195">
        <f t="shared" si="68"/>
        <v>29</v>
      </c>
      <c r="G428" s="195">
        <f t="shared" si="65"/>
        <v>20</v>
      </c>
      <c r="H428" s="207">
        <v>20000</v>
      </c>
      <c r="I428" s="207">
        <v>23000</v>
      </c>
      <c r="J428" s="206">
        <f t="shared" si="67"/>
        <v>68.96551724137932</v>
      </c>
    </row>
    <row r="429" spans="1:10" ht="24.75" hidden="1">
      <c r="A429" s="123" t="s">
        <v>237</v>
      </c>
      <c r="B429" s="220">
        <v>950</v>
      </c>
      <c r="C429" s="187">
        <v>8</v>
      </c>
      <c r="D429" s="187">
        <v>1</v>
      </c>
      <c r="E429" s="179">
        <f>E430</f>
        <v>29000</v>
      </c>
      <c r="F429" s="195">
        <f t="shared" si="68"/>
        <v>29</v>
      </c>
      <c r="G429" s="195">
        <f t="shared" si="65"/>
        <v>24</v>
      </c>
      <c r="H429" s="207">
        <f t="shared" si="69"/>
        <v>24000</v>
      </c>
      <c r="I429" s="207">
        <f t="shared" si="69"/>
        <v>24000</v>
      </c>
      <c r="J429" s="206">
        <f t="shared" si="67"/>
        <v>82.75862068965517</v>
      </c>
    </row>
    <row r="430" spans="1:10" ht="21" customHeight="1" hidden="1">
      <c r="A430" s="123" t="s">
        <v>350</v>
      </c>
      <c r="B430" s="220">
        <v>950</v>
      </c>
      <c r="C430" s="187">
        <v>8</v>
      </c>
      <c r="D430" s="187">
        <v>1</v>
      </c>
      <c r="E430" s="152">
        <f aca="true" t="shared" si="70" ref="E430:E438">E431</f>
        <v>29000</v>
      </c>
      <c r="F430" s="195">
        <f t="shared" si="68"/>
        <v>29</v>
      </c>
      <c r="G430" s="195">
        <f>H430/1000</f>
        <v>24</v>
      </c>
      <c r="H430" s="206">
        <f t="shared" si="69"/>
        <v>24000</v>
      </c>
      <c r="I430" s="206">
        <f t="shared" si="69"/>
        <v>24000</v>
      </c>
      <c r="J430" s="206">
        <f t="shared" si="67"/>
        <v>82.75862068965517</v>
      </c>
    </row>
    <row r="431" spans="1:10" ht="15.75" hidden="1">
      <c r="A431" s="123" t="s">
        <v>71</v>
      </c>
      <c r="B431" s="220">
        <v>950</v>
      </c>
      <c r="C431" s="187">
        <v>8</v>
      </c>
      <c r="D431" s="187">
        <v>1</v>
      </c>
      <c r="E431" s="152">
        <f t="shared" si="70"/>
        <v>29000</v>
      </c>
      <c r="F431" s="195">
        <f t="shared" si="68"/>
        <v>29</v>
      </c>
      <c r="G431" s="194">
        <f>H431/1000</f>
        <v>24</v>
      </c>
      <c r="H431" s="206">
        <f t="shared" si="69"/>
        <v>24000</v>
      </c>
      <c r="I431" s="206">
        <f t="shared" si="69"/>
        <v>24000</v>
      </c>
      <c r="J431" s="206">
        <f t="shared" si="67"/>
        <v>82.75862068965517</v>
      </c>
    </row>
    <row r="432" spans="1:10" ht="15.75" hidden="1">
      <c r="A432" s="123" t="s">
        <v>153</v>
      </c>
      <c r="B432" s="220">
        <v>950</v>
      </c>
      <c r="C432" s="187">
        <v>8</v>
      </c>
      <c r="D432" s="187">
        <v>1</v>
      </c>
      <c r="E432" s="152">
        <f t="shared" si="70"/>
        <v>29000</v>
      </c>
      <c r="F432" s="195">
        <f t="shared" si="68"/>
        <v>29</v>
      </c>
      <c r="G432" s="194"/>
      <c r="H432" s="206">
        <f t="shared" si="69"/>
        <v>24000</v>
      </c>
      <c r="I432" s="206">
        <f t="shared" si="69"/>
        <v>24000</v>
      </c>
      <c r="J432" s="206">
        <f t="shared" si="67"/>
        <v>0</v>
      </c>
    </row>
    <row r="433" spans="1:10" ht="15.75" hidden="1">
      <c r="A433" s="123" t="s">
        <v>155</v>
      </c>
      <c r="B433" s="220">
        <v>950</v>
      </c>
      <c r="C433" s="187">
        <v>8</v>
      </c>
      <c r="D433" s="187">
        <v>1</v>
      </c>
      <c r="E433" s="152">
        <v>29000</v>
      </c>
      <c r="F433" s="195">
        <f t="shared" si="68"/>
        <v>29</v>
      </c>
      <c r="G433" s="194">
        <f aca="true" t="shared" si="71" ref="G433:G440">H433/1000</f>
        <v>24</v>
      </c>
      <c r="H433" s="206">
        <v>24000</v>
      </c>
      <c r="I433" s="206">
        <v>24000</v>
      </c>
      <c r="J433" s="206">
        <f t="shared" si="67"/>
        <v>82.75862068965517</v>
      </c>
    </row>
    <row r="434" spans="1:10" ht="24.75" hidden="1">
      <c r="A434" s="231" t="s">
        <v>355</v>
      </c>
      <c r="B434" s="220">
        <v>950</v>
      </c>
      <c r="C434" s="187">
        <v>8</v>
      </c>
      <c r="D434" s="187">
        <v>1</v>
      </c>
      <c r="E434" s="152">
        <f>E435</f>
        <v>43450</v>
      </c>
      <c r="F434" s="195">
        <f t="shared" si="68"/>
        <v>43.45</v>
      </c>
      <c r="G434" s="195">
        <f t="shared" si="71"/>
        <v>0</v>
      </c>
      <c r="H434" s="206">
        <f>H436</f>
        <v>0</v>
      </c>
      <c r="I434" s="206">
        <f>I436</f>
        <v>29000</v>
      </c>
      <c r="J434" s="206">
        <f t="shared" si="67"/>
        <v>0</v>
      </c>
    </row>
    <row r="435" spans="1:10" ht="24.75" hidden="1">
      <c r="A435" s="123" t="s">
        <v>212</v>
      </c>
      <c r="B435" s="220">
        <v>950</v>
      </c>
      <c r="C435" s="187">
        <v>8</v>
      </c>
      <c r="D435" s="187">
        <v>1</v>
      </c>
      <c r="E435" s="152">
        <f>E436</f>
        <v>43450</v>
      </c>
      <c r="F435" s="195">
        <f t="shared" si="68"/>
        <v>43.45</v>
      </c>
      <c r="G435" s="194">
        <f t="shared" si="71"/>
        <v>0</v>
      </c>
      <c r="H435" s="206">
        <f>H436</f>
        <v>0</v>
      </c>
      <c r="I435" s="206">
        <f>I436</f>
        <v>29000</v>
      </c>
      <c r="J435" s="206">
        <f t="shared" si="67"/>
        <v>0</v>
      </c>
    </row>
    <row r="436" spans="1:10" ht="24.75" hidden="1">
      <c r="A436" s="123" t="s">
        <v>237</v>
      </c>
      <c r="B436" s="124" t="s">
        <v>178</v>
      </c>
      <c r="C436" s="124" t="s">
        <v>187</v>
      </c>
      <c r="D436" s="124" t="s">
        <v>140</v>
      </c>
      <c r="E436" s="152">
        <f t="shared" si="70"/>
        <v>43450</v>
      </c>
      <c r="F436" s="195">
        <f t="shared" si="68"/>
        <v>43.45</v>
      </c>
      <c r="G436" s="194">
        <f t="shared" si="71"/>
        <v>0</v>
      </c>
      <c r="H436" s="206">
        <f aca="true" t="shared" si="72" ref="H436:I438">H437</f>
        <v>0</v>
      </c>
      <c r="I436" s="206">
        <f t="shared" si="72"/>
        <v>29000</v>
      </c>
      <c r="J436" s="206">
        <f t="shared" si="67"/>
        <v>0</v>
      </c>
    </row>
    <row r="437" spans="1:10" ht="15.75" hidden="1">
      <c r="A437" s="123" t="s">
        <v>350</v>
      </c>
      <c r="B437" s="124" t="s">
        <v>178</v>
      </c>
      <c r="C437" s="124" t="s">
        <v>187</v>
      </c>
      <c r="D437" s="124" t="s">
        <v>140</v>
      </c>
      <c r="E437" s="152">
        <f t="shared" si="70"/>
        <v>43450</v>
      </c>
      <c r="F437" s="195">
        <f t="shared" si="68"/>
        <v>43.45</v>
      </c>
      <c r="G437" s="194">
        <f t="shared" si="71"/>
        <v>0</v>
      </c>
      <c r="H437" s="206">
        <f t="shared" si="72"/>
        <v>0</v>
      </c>
      <c r="I437" s="206">
        <f t="shared" si="72"/>
        <v>29000</v>
      </c>
      <c r="J437" s="206">
        <f t="shared" si="67"/>
        <v>0</v>
      </c>
    </row>
    <row r="438" spans="1:10" ht="15.75" hidden="1">
      <c r="A438" s="123" t="s">
        <v>73</v>
      </c>
      <c r="B438" s="124" t="s">
        <v>178</v>
      </c>
      <c r="C438" s="124" t="s">
        <v>187</v>
      </c>
      <c r="D438" s="124" t="s">
        <v>140</v>
      </c>
      <c r="E438" s="152">
        <f t="shared" si="70"/>
        <v>43450</v>
      </c>
      <c r="F438" s="195">
        <f t="shared" si="68"/>
        <v>43.45</v>
      </c>
      <c r="G438" s="194">
        <f t="shared" si="71"/>
        <v>0</v>
      </c>
      <c r="H438" s="206">
        <f t="shared" si="72"/>
        <v>0</v>
      </c>
      <c r="I438" s="206">
        <f t="shared" si="72"/>
        <v>29000</v>
      </c>
      <c r="J438" s="206">
        <f t="shared" si="67"/>
        <v>0</v>
      </c>
    </row>
    <row r="439" spans="1:10" ht="15.75" hidden="1">
      <c r="A439" s="143" t="s">
        <v>168</v>
      </c>
      <c r="B439" s="124" t="s">
        <v>178</v>
      </c>
      <c r="C439" s="124" t="s">
        <v>187</v>
      </c>
      <c r="D439" s="124" t="s">
        <v>140</v>
      </c>
      <c r="E439" s="152">
        <f>E440</f>
        <v>43450</v>
      </c>
      <c r="F439" s="195">
        <f t="shared" si="68"/>
        <v>43.45</v>
      </c>
      <c r="G439" s="194">
        <f t="shared" si="71"/>
        <v>0</v>
      </c>
      <c r="H439" s="206">
        <f>H440</f>
        <v>0</v>
      </c>
      <c r="I439" s="206">
        <f>I440</f>
        <v>29000</v>
      </c>
      <c r="J439" s="206">
        <f t="shared" si="67"/>
        <v>0</v>
      </c>
    </row>
    <row r="440" spans="1:10" ht="15.75" hidden="1">
      <c r="A440" s="123" t="s">
        <v>168</v>
      </c>
      <c r="B440" s="124" t="s">
        <v>178</v>
      </c>
      <c r="C440" s="124" t="s">
        <v>187</v>
      </c>
      <c r="D440" s="124" t="s">
        <v>140</v>
      </c>
      <c r="E440" s="152">
        <v>43450</v>
      </c>
      <c r="F440" s="195">
        <f t="shared" si="68"/>
        <v>43.45</v>
      </c>
      <c r="G440" s="194">
        <f t="shared" si="71"/>
        <v>0</v>
      </c>
      <c r="H440" s="206">
        <v>0</v>
      </c>
      <c r="I440" s="206">
        <v>29000</v>
      </c>
      <c r="J440" s="206">
        <f t="shared" si="67"/>
        <v>0</v>
      </c>
    </row>
    <row r="441" spans="1:10" ht="60.75" hidden="1">
      <c r="A441" s="130" t="s">
        <v>329</v>
      </c>
      <c r="B441" s="131">
        <v>950</v>
      </c>
      <c r="C441" s="124" t="s">
        <v>187</v>
      </c>
      <c r="D441" s="124" t="s">
        <v>140</v>
      </c>
      <c r="E441" s="180">
        <f aca="true" t="shared" si="73" ref="E441:E447">E442</f>
        <v>0</v>
      </c>
      <c r="F441" s="195">
        <f t="shared" si="68"/>
        <v>0</v>
      </c>
      <c r="G441" s="195"/>
      <c r="H441" s="206"/>
      <c r="I441" s="206"/>
      <c r="J441" s="206" t="e">
        <f t="shared" si="67"/>
        <v>#DIV/0!</v>
      </c>
    </row>
    <row r="442" spans="1:10" ht="15.75" hidden="1">
      <c r="A442" s="130" t="s">
        <v>318</v>
      </c>
      <c r="B442" s="124" t="s">
        <v>178</v>
      </c>
      <c r="C442" s="124" t="s">
        <v>187</v>
      </c>
      <c r="D442" s="124" t="s">
        <v>140</v>
      </c>
      <c r="E442" s="180">
        <f t="shared" si="73"/>
        <v>0</v>
      </c>
      <c r="F442" s="195">
        <f t="shared" si="68"/>
        <v>0</v>
      </c>
      <c r="G442" s="194"/>
      <c r="H442" s="206"/>
      <c r="I442" s="206"/>
      <c r="J442" s="206" t="e">
        <f t="shared" si="67"/>
        <v>#DIV/0!</v>
      </c>
    </row>
    <row r="443" spans="1:10" ht="24.75" hidden="1">
      <c r="A443" s="149" t="s">
        <v>357</v>
      </c>
      <c r="B443" s="124" t="s">
        <v>178</v>
      </c>
      <c r="C443" s="124" t="s">
        <v>187</v>
      </c>
      <c r="D443" s="124" t="s">
        <v>140</v>
      </c>
      <c r="E443" s="152">
        <f t="shared" si="73"/>
        <v>0</v>
      </c>
      <c r="F443" s="195">
        <f t="shared" si="68"/>
        <v>0</v>
      </c>
      <c r="G443" s="194"/>
      <c r="H443" s="206"/>
      <c r="I443" s="206"/>
      <c r="J443" s="206" t="e">
        <f t="shared" si="67"/>
        <v>#DIV/0!</v>
      </c>
    </row>
    <row r="444" spans="1:10" ht="24.75" hidden="1">
      <c r="A444" s="130" t="s">
        <v>212</v>
      </c>
      <c r="B444" s="124" t="s">
        <v>178</v>
      </c>
      <c r="C444" s="124" t="s">
        <v>187</v>
      </c>
      <c r="D444" s="124" t="s">
        <v>140</v>
      </c>
      <c r="E444" s="152">
        <f t="shared" si="73"/>
        <v>0</v>
      </c>
      <c r="F444" s="195">
        <f t="shared" si="68"/>
        <v>0</v>
      </c>
      <c r="G444" s="194"/>
      <c r="H444" s="206"/>
      <c r="I444" s="206"/>
      <c r="J444" s="206" t="e">
        <f t="shared" si="67"/>
        <v>#DIV/0!</v>
      </c>
    </row>
    <row r="445" spans="1:10" ht="24.75" hidden="1">
      <c r="A445" s="123" t="s">
        <v>237</v>
      </c>
      <c r="B445" s="124" t="s">
        <v>178</v>
      </c>
      <c r="C445" s="124" t="s">
        <v>187</v>
      </c>
      <c r="D445" s="124" t="s">
        <v>140</v>
      </c>
      <c r="E445" s="152">
        <f t="shared" si="73"/>
        <v>0</v>
      </c>
      <c r="F445" s="194">
        <f t="shared" si="68"/>
        <v>0</v>
      </c>
      <c r="G445" s="194"/>
      <c r="H445" s="206"/>
      <c r="I445" s="206"/>
      <c r="J445" s="206" t="e">
        <f t="shared" si="67"/>
        <v>#DIV/0!</v>
      </c>
    </row>
    <row r="446" spans="1:10" ht="15.75" hidden="1">
      <c r="A446" s="123" t="s">
        <v>350</v>
      </c>
      <c r="B446" s="124" t="s">
        <v>178</v>
      </c>
      <c r="C446" s="124" t="s">
        <v>187</v>
      </c>
      <c r="D446" s="124" t="s">
        <v>140</v>
      </c>
      <c r="E446" s="152">
        <f t="shared" si="73"/>
        <v>0</v>
      </c>
      <c r="F446" s="194">
        <f t="shared" si="68"/>
        <v>0</v>
      </c>
      <c r="G446" s="194"/>
      <c r="H446" s="206"/>
      <c r="I446" s="206"/>
      <c r="J446" s="206" t="e">
        <f t="shared" si="67"/>
        <v>#DIV/0!</v>
      </c>
    </row>
    <row r="447" spans="1:10" ht="15.75" hidden="1">
      <c r="A447" s="123" t="s">
        <v>73</v>
      </c>
      <c r="B447" s="124" t="s">
        <v>178</v>
      </c>
      <c r="C447" s="124" t="s">
        <v>187</v>
      </c>
      <c r="D447" s="124" t="s">
        <v>140</v>
      </c>
      <c r="E447" s="152">
        <f t="shared" si="73"/>
        <v>0</v>
      </c>
      <c r="F447" s="194">
        <f t="shared" si="68"/>
        <v>0</v>
      </c>
      <c r="G447" s="194"/>
      <c r="H447" s="206"/>
      <c r="I447" s="206"/>
      <c r="J447" s="206" t="e">
        <f t="shared" si="67"/>
        <v>#DIV/0!</v>
      </c>
    </row>
    <row r="448" spans="1:10" ht="15.75" hidden="1">
      <c r="A448" s="123" t="s">
        <v>166</v>
      </c>
      <c r="B448" s="124" t="s">
        <v>178</v>
      </c>
      <c r="C448" s="124" t="s">
        <v>187</v>
      </c>
      <c r="D448" s="124" t="s">
        <v>140</v>
      </c>
      <c r="E448" s="152">
        <v>0</v>
      </c>
      <c r="F448" s="194">
        <f t="shared" si="68"/>
        <v>0</v>
      </c>
      <c r="G448" s="194"/>
      <c r="H448" s="206"/>
      <c r="I448" s="206"/>
      <c r="J448" s="206" t="e">
        <f t="shared" si="67"/>
        <v>#DIV/0!</v>
      </c>
    </row>
    <row r="449" spans="1:10" ht="15.75">
      <c r="A449" s="121" t="s">
        <v>78</v>
      </c>
      <c r="B449" s="122" t="s">
        <v>178</v>
      </c>
      <c r="C449" s="122" t="s">
        <v>191</v>
      </c>
      <c r="D449" s="122"/>
      <c r="E449" s="151">
        <f aca="true" t="shared" si="74" ref="E449:E456">E450</f>
        <v>151200</v>
      </c>
      <c r="F449" s="194">
        <f t="shared" si="68"/>
        <v>151.2</v>
      </c>
      <c r="G449" s="194">
        <f aca="true" t="shared" si="75" ref="G449:G461">H449/1000</f>
        <v>107.304</v>
      </c>
      <c r="H449" s="205">
        <f aca="true" t="shared" si="76" ref="H449:I456">H450</f>
        <v>107304</v>
      </c>
      <c r="I449" s="205">
        <f t="shared" si="76"/>
        <v>152000</v>
      </c>
      <c r="J449" s="205">
        <f t="shared" si="67"/>
        <v>70.96825396825398</v>
      </c>
    </row>
    <row r="450" spans="1:10" ht="15.75">
      <c r="A450" s="121" t="s">
        <v>192</v>
      </c>
      <c r="B450" s="122" t="s">
        <v>178</v>
      </c>
      <c r="C450" s="122" t="s">
        <v>191</v>
      </c>
      <c r="D450" s="122" t="s">
        <v>140</v>
      </c>
      <c r="E450" s="151">
        <f t="shared" si="74"/>
        <v>151200</v>
      </c>
      <c r="F450" s="194">
        <f t="shared" si="68"/>
        <v>151.2</v>
      </c>
      <c r="G450" s="194">
        <f t="shared" si="75"/>
        <v>107.304</v>
      </c>
      <c r="H450" s="205">
        <f t="shared" si="76"/>
        <v>107304</v>
      </c>
      <c r="I450" s="205">
        <f t="shared" si="76"/>
        <v>152000</v>
      </c>
      <c r="J450" s="205">
        <f t="shared" si="67"/>
        <v>70.96825396825398</v>
      </c>
    </row>
    <row r="451" spans="1:10" ht="15.75" hidden="1">
      <c r="A451" s="123" t="s">
        <v>473</v>
      </c>
      <c r="B451" s="124" t="s">
        <v>178</v>
      </c>
      <c r="C451" s="124" t="s">
        <v>191</v>
      </c>
      <c r="D451" s="124" t="s">
        <v>140</v>
      </c>
      <c r="E451" s="152">
        <f t="shared" si="74"/>
        <v>151200</v>
      </c>
      <c r="F451" s="195">
        <f t="shared" si="68"/>
        <v>151.2</v>
      </c>
      <c r="G451" s="195">
        <f t="shared" si="75"/>
        <v>107.304</v>
      </c>
      <c r="H451" s="206">
        <f t="shared" si="76"/>
        <v>107304</v>
      </c>
      <c r="I451" s="206">
        <f t="shared" si="76"/>
        <v>152000</v>
      </c>
      <c r="J451" s="206">
        <f t="shared" si="67"/>
        <v>70.96825396825398</v>
      </c>
    </row>
    <row r="452" spans="1:10" ht="15.75" hidden="1">
      <c r="A452" s="123" t="s">
        <v>193</v>
      </c>
      <c r="B452" s="124" t="s">
        <v>178</v>
      </c>
      <c r="C452" s="124" t="s">
        <v>191</v>
      </c>
      <c r="D452" s="124" t="s">
        <v>140</v>
      </c>
      <c r="E452" s="152">
        <f t="shared" si="74"/>
        <v>151200</v>
      </c>
      <c r="F452" s="195">
        <f t="shared" si="68"/>
        <v>151.2</v>
      </c>
      <c r="G452" s="195">
        <f t="shared" si="75"/>
        <v>107.304</v>
      </c>
      <c r="H452" s="206">
        <f t="shared" si="76"/>
        <v>107304</v>
      </c>
      <c r="I452" s="206">
        <f t="shared" si="76"/>
        <v>152000</v>
      </c>
      <c r="J452" s="206">
        <f t="shared" si="67"/>
        <v>70.96825396825398</v>
      </c>
    </row>
    <row r="453" spans="1:10" ht="48.75" hidden="1">
      <c r="A453" s="123" t="s">
        <v>474</v>
      </c>
      <c r="B453" s="124" t="s">
        <v>178</v>
      </c>
      <c r="C453" s="124" t="s">
        <v>191</v>
      </c>
      <c r="D453" s="124" t="s">
        <v>140</v>
      </c>
      <c r="E453" s="152">
        <f t="shared" si="74"/>
        <v>151200</v>
      </c>
      <c r="F453" s="195">
        <f t="shared" si="68"/>
        <v>151.2</v>
      </c>
      <c r="G453" s="195">
        <f t="shared" si="75"/>
        <v>107.304</v>
      </c>
      <c r="H453" s="206">
        <f t="shared" si="76"/>
        <v>107304</v>
      </c>
      <c r="I453" s="206">
        <f t="shared" si="76"/>
        <v>152000</v>
      </c>
      <c r="J453" s="206">
        <f t="shared" si="67"/>
        <v>70.96825396825398</v>
      </c>
    </row>
    <row r="454" spans="1:10" ht="15.75" hidden="1">
      <c r="A454" s="123" t="s">
        <v>255</v>
      </c>
      <c r="B454" s="124" t="s">
        <v>178</v>
      </c>
      <c r="C454" s="124" t="s">
        <v>191</v>
      </c>
      <c r="D454" s="124" t="s">
        <v>140</v>
      </c>
      <c r="E454" s="152">
        <f t="shared" si="74"/>
        <v>151200</v>
      </c>
      <c r="F454" s="195">
        <f t="shared" si="68"/>
        <v>151.2</v>
      </c>
      <c r="G454" s="194">
        <f t="shared" si="75"/>
        <v>107.304</v>
      </c>
      <c r="H454" s="206">
        <v>107304</v>
      </c>
      <c r="I454" s="206">
        <f t="shared" si="76"/>
        <v>152000</v>
      </c>
      <c r="J454" s="206">
        <f t="shared" si="67"/>
        <v>70.96825396825398</v>
      </c>
    </row>
    <row r="455" spans="1:10" ht="15.75" hidden="1">
      <c r="A455" s="123" t="s">
        <v>256</v>
      </c>
      <c r="B455" s="124" t="s">
        <v>178</v>
      </c>
      <c r="C455" s="124" t="s">
        <v>191</v>
      </c>
      <c r="D455" s="124" t="s">
        <v>140</v>
      </c>
      <c r="E455" s="152">
        <f t="shared" si="74"/>
        <v>151200</v>
      </c>
      <c r="F455" s="194">
        <f t="shared" si="68"/>
        <v>151.2</v>
      </c>
      <c r="G455" s="194">
        <f t="shared" si="75"/>
        <v>152</v>
      </c>
      <c r="H455" s="206">
        <f t="shared" si="76"/>
        <v>152000</v>
      </c>
      <c r="I455" s="206">
        <f t="shared" si="76"/>
        <v>152000</v>
      </c>
      <c r="J455" s="206">
        <f t="shared" si="67"/>
        <v>100.52910052910053</v>
      </c>
    </row>
    <row r="456" spans="1:10" ht="24.75" hidden="1">
      <c r="A456" s="123" t="s">
        <v>257</v>
      </c>
      <c r="B456" s="124" t="s">
        <v>178</v>
      </c>
      <c r="C456" s="124" t="s">
        <v>191</v>
      </c>
      <c r="D456" s="124" t="s">
        <v>140</v>
      </c>
      <c r="E456" s="152">
        <f t="shared" si="74"/>
        <v>151200</v>
      </c>
      <c r="F456" s="194">
        <f t="shared" si="68"/>
        <v>151.2</v>
      </c>
      <c r="G456" s="194">
        <f t="shared" si="75"/>
        <v>152</v>
      </c>
      <c r="H456" s="206">
        <f t="shared" si="76"/>
        <v>152000</v>
      </c>
      <c r="I456" s="206">
        <f t="shared" si="76"/>
        <v>152000</v>
      </c>
      <c r="J456" s="206">
        <f t="shared" si="67"/>
        <v>100.52910052910053</v>
      </c>
    </row>
    <row r="457" spans="1:10" ht="15.75" hidden="1">
      <c r="A457" s="123" t="s">
        <v>71</v>
      </c>
      <c r="B457" s="124" t="s">
        <v>178</v>
      </c>
      <c r="C457" s="124" t="s">
        <v>191</v>
      </c>
      <c r="D457" s="124" t="s">
        <v>140</v>
      </c>
      <c r="E457" s="152">
        <f>E460+E458</f>
        <v>151200</v>
      </c>
      <c r="F457" s="194">
        <f t="shared" si="68"/>
        <v>151.2</v>
      </c>
      <c r="G457" s="194">
        <f t="shared" si="75"/>
        <v>152</v>
      </c>
      <c r="H457" s="206">
        <f>H460</f>
        <v>152000</v>
      </c>
      <c r="I457" s="206">
        <f>I460</f>
        <v>152000</v>
      </c>
      <c r="J457" s="206">
        <f t="shared" si="67"/>
        <v>100.52910052910053</v>
      </c>
    </row>
    <row r="458" spans="1:10" ht="15.75" hidden="1">
      <c r="A458" s="123" t="s">
        <v>153</v>
      </c>
      <c r="B458" s="124" t="s">
        <v>178</v>
      </c>
      <c r="C458" s="124" t="s">
        <v>191</v>
      </c>
      <c r="D458" s="124" t="s">
        <v>140</v>
      </c>
      <c r="E458" s="152">
        <f>E459</f>
        <v>0</v>
      </c>
      <c r="F458" s="194">
        <f t="shared" si="68"/>
        <v>0</v>
      </c>
      <c r="G458" s="194">
        <f t="shared" si="75"/>
        <v>0</v>
      </c>
      <c r="H458" s="206"/>
      <c r="I458" s="206"/>
      <c r="J458" s="206" t="e">
        <f t="shared" si="67"/>
        <v>#DIV/0!</v>
      </c>
    </row>
    <row r="459" spans="1:10" ht="15.75" hidden="1">
      <c r="A459" s="123" t="s">
        <v>161</v>
      </c>
      <c r="B459" s="124" t="s">
        <v>178</v>
      </c>
      <c r="C459" s="124" t="s">
        <v>191</v>
      </c>
      <c r="D459" s="124" t="s">
        <v>140</v>
      </c>
      <c r="E459" s="152"/>
      <c r="F459" s="194"/>
      <c r="G459" s="194">
        <f t="shared" si="75"/>
        <v>0</v>
      </c>
      <c r="H459" s="206"/>
      <c r="I459" s="206"/>
      <c r="J459" s="206" t="e">
        <f t="shared" si="67"/>
        <v>#DIV/0!</v>
      </c>
    </row>
    <row r="460" spans="1:10" ht="15.75" hidden="1">
      <c r="A460" s="123" t="s">
        <v>149</v>
      </c>
      <c r="B460" s="124" t="s">
        <v>178</v>
      </c>
      <c r="C460" s="124" t="s">
        <v>191</v>
      </c>
      <c r="D460" s="124" t="s">
        <v>140</v>
      </c>
      <c r="E460" s="152">
        <f>E461</f>
        <v>151200</v>
      </c>
      <c r="F460" s="194">
        <f aca="true" t="shared" si="77" ref="F460:F471">E460/1000</f>
        <v>151.2</v>
      </c>
      <c r="G460" s="194">
        <f t="shared" si="75"/>
        <v>152</v>
      </c>
      <c r="H460" s="206">
        <f>H461</f>
        <v>152000</v>
      </c>
      <c r="I460" s="206">
        <f>I461</f>
        <v>152000</v>
      </c>
      <c r="J460" s="206">
        <f t="shared" si="67"/>
        <v>100.52910052910053</v>
      </c>
    </row>
    <row r="461" spans="1:10" ht="24.75" customHeight="1" hidden="1">
      <c r="A461" s="149" t="s">
        <v>325</v>
      </c>
      <c r="B461" s="124" t="s">
        <v>178</v>
      </c>
      <c r="C461" s="124" t="s">
        <v>191</v>
      </c>
      <c r="D461" s="124" t="s">
        <v>140</v>
      </c>
      <c r="E461" s="152">
        <v>151200</v>
      </c>
      <c r="F461" s="194">
        <f t="shared" si="77"/>
        <v>151.2</v>
      </c>
      <c r="G461" s="194">
        <f t="shared" si="75"/>
        <v>152</v>
      </c>
      <c r="H461" s="206">
        <v>152000</v>
      </c>
      <c r="I461" s="206">
        <v>152000</v>
      </c>
      <c r="J461" s="206">
        <f t="shared" si="67"/>
        <v>100.52910052910053</v>
      </c>
    </row>
    <row r="462" spans="1:10" ht="18" customHeight="1" hidden="1">
      <c r="A462" s="238" t="s">
        <v>284</v>
      </c>
      <c r="B462" s="124" t="s">
        <v>178</v>
      </c>
      <c r="C462" s="192" t="s">
        <v>171</v>
      </c>
      <c r="D462" s="192"/>
      <c r="E462" s="152">
        <f aca="true" t="shared" si="78" ref="E462:E469">E463</f>
        <v>0</v>
      </c>
      <c r="F462" s="194">
        <f t="shared" si="77"/>
        <v>0</v>
      </c>
      <c r="G462" s="194"/>
      <c r="H462" s="206">
        <v>0</v>
      </c>
      <c r="I462" s="206">
        <v>0</v>
      </c>
      <c r="J462" s="206" t="e">
        <f t="shared" si="67"/>
        <v>#DIV/0!</v>
      </c>
    </row>
    <row r="463" spans="1:10" ht="14.25" customHeight="1" hidden="1">
      <c r="A463" s="239" t="s">
        <v>190</v>
      </c>
      <c r="B463" s="124" t="s">
        <v>178</v>
      </c>
      <c r="C463" s="193" t="s">
        <v>171</v>
      </c>
      <c r="D463" s="193" t="s">
        <v>140</v>
      </c>
      <c r="E463" s="152">
        <f t="shared" si="78"/>
        <v>0</v>
      </c>
      <c r="F463" s="194">
        <f t="shared" si="77"/>
        <v>0</v>
      </c>
      <c r="G463" s="194"/>
      <c r="H463" s="206">
        <v>0</v>
      </c>
      <c r="I463" s="206">
        <v>0</v>
      </c>
      <c r="J463" s="206" t="e">
        <f aca="true" t="shared" si="79" ref="J463:J500">G463/F463*100</f>
        <v>#DIV/0!</v>
      </c>
    </row>
    <row r="464" spans="1:10" ht="24.75" customHeight="1" hidden="1">
      <c r="A464" s="225" t="s">
        <v>285</v>
      </c>
      <c r="B464" s="124" t="s">
        <v>178</v>
      </c>
      <c r="C464" s="193" t="s">
        <v>171</v>
      </c>
      <c r="D464" s="193" t="s">
        <v>140</v>
      </c>
      <c r="E464" s="152">
        <f t="shared" si="78"/>
        <v>0</v>
      </c>
      <c r="F464" s="194">
        <f t="shared" si="77"/>
        <v>0</v>
      </c>
      <c r="G464" s="194"/>
      <c r="H464" s="206">
        <v>0</v>
      </c>
      <c r="I464" s="206">
        <v>0</v>
      </c>
      <c r="J464" s="206" t="e">
        <f t="shared" si="79"/>
        <v>#DIV/0!</v>
      </c>
    </row>
    <row r="465" spans="1:10" ht="24.75" customHeight="1" hidden="1">
      <c r="A465" s="225" t="s">
        <v>285</v>
      </c>
      <c r="B465" s="124" t="s">
        <v>178</v>
      </c>
      <c r="C465" s="193" t="s">
        <v>171</v>
      </c>
      <c r="D465" s="193" t="s">
        <v>140</v>
      </c>
      <c r="E465" s="152">
        <f t="shared" si="78"/>
        <v>0</v>
      </c>
      <c r="F465" s="194">
        <f t="shared" si="77"/>
        <v>0</v>
      </c>
      <c r="G465" s="194"/>
      <c r="H465" s="206">
        <v>0</v>
      </c>
      <c r="I465" s="206">
        <v>0</v>
      </c>
      <c r="J465" s="206" t="e">
        <f t="shared" si="79"/>
        <v>#DIV/0!</v>
      </c>
    </row>
    <row r="466" spans="1:10" ht="24.75" customHeight="1" hidden="1">
      <c r="A466" s="240" t="s">
        <v>286</v>
      </c>
      <c r="B466" s="124" t="s">
        <v>178</v>
      </c>
      <c r="C466" s="193" t="s">
        <v>171</v>
      </c>
      <c r="D466" s="193" t="s">
        <v>140</v>
      </c>
      <c r="E466" s="152">
        <f t="shared" si="78"/>
        <v>0</v>
      </c>
      <c r="F466" s="194">
        <f t="shared" si="77"/>
        <v>0</v>
      </c>
      <c r="G466" s="194"/>
      <c r="H466" s="206">
        <v>0</v>
      </c>
      <c r="I466" s="206">
        <v>0</v>
      </c>
      <c r="J466" s="206" t="e">
        <f t="shared" si="79"/>
        <v>#DIV/0!</v>
      </c>
    </row>
    <row r="467" spans="1:10" ht="24.75" customHeight="1" hidden="1">
      <c r="A467" s="240" t="s">
        <v>283</v>
      </c>
      <c r="B467" s="124" t="s">
        <v>178</v>
      </c>
      <c r="C467" s="193" t="s">
        <v>171</v>
      </c>
      <c r="D467" s="193" t="s">
        <v>140</v>
      </c>
      <c r="E467" s="152">
        <f t="shared" si="78"/>
        <v>0</v>
      </c>
      <c r="F467" s="194">
        <f t="shared" si="77"/>
        <v>0</v>
      </c>
      <c r="G467" s="194"/>
      <c r="H467" s="206">
        <v>0</v>
      </c>
      <c r="I467" s="206">
        <v>0</v>
      </c>
      <c r="J467" s="206" t="e">
        <f t="shared" si="79"/>
        <v>#DIV/0!</v>
      </c>
    </row>
    <row r="468" spans="1:10" ht="24.75" customHeight="1" hidden="1">
      <c r="A468" s="123" t="s">
        <v>237</v>
      </c>
      <c r="B468" s="124" t="s">
        <v>178</v>
      </c>
      <c r="C468" s="193" t="s">
        <v>171</v>
      </c>
      <c r="D468" s="193" t="s">
        <v>140</v>
      </c>
      <c r="E468" s="152">
        <f t="shared" si="78"/>
        <v>0</v>
      </c>
      <c r="F468" s="194">
        <f t="shared" si="77"/>
        <v>0</v>
      </c>
      <c r="G468" s="194"/>
      <c r="H468" s="206">
        <v>0</v>
      </c>
      <c r="I468" s="206">
        <v>0</v>
      </c>
      <c r="J468" s="206" t="e">
        <f t="shared" si="79"/>
        <v>#DIV/0!</v>
      </c>
    </row>
    <row r="469" spans="1:10" ht="24.75" customHeight="1" hidden="1">
      <c r="A469" s="123" t="s">
        <v>239</v>
      </c>
      <c r="B469" s="124" t="s">
        <v>178</v>
      </c>
      <c r="C469" s="193" t="s">
        <v>171</v>
      </c>
      <c r="D469" s="193" t="s">
        <v>140</v>
      </c>
      <c r="E469" s="152">
        <f t="shared" si="78"/>
        <v>0</v>
      </c>
      <c r="F469" s="194">
        <f t="shared" si="77"/>
        <v>0</v>
      </c>
      <c r="G469" s="194"/>
      <c r="H469" s="206">
        <v>0</v>
      </c>
      <c r="I469" s="206">
        <v>0</v>
      </c>
      <c r="J469" s="206" t="e">
        <f t="shared" si="79"/>
        <v>#DIV/0!</v>
      </c>
    </row>
    <row r="470" spans="1:10" ht="13.5" customHeight="1" hidden="1">
      <c r="A470" s="123" t="s">
        <v>71</v>
      </c>
      <c r="B470" s="124" t="s">
        <v>178</v>
      </c>
      <c r="C470" s="193" t="s">
        <v>171</v>
      </c>
      <c r="D470" s="193" t="s">
        <v>140</v>
      </c>
      <c r="E470" s="152">
        <f>E473+E471</f>
        <v>0</v>
      </c>
      <c r="F470" s="194">
        <f t="shared" si="77"/>
        <v>0</v>
      </c>
      <c r="G470" s="194"/>
      <c r="H470" s="206">
        <v>0</v>
      </c>
      <c r="I470" s="206">
        <v>0</v>
      </c>
      <c r="J470" s="206" t="e">
        <f t="shared" si="79"/>
        <v>#DIV/0!</v>
      </c>
    </row>
    <row r="471" spans="1:10" ht="13.5" customHeight="1" hidden="1">
      <c r="A471" s="123" t="s">
        <v>153</v>
      </c>
      <c r="B471" s="124" t="s">
        <v>178</v>
      </c>
      <c r="C471" s="193" t="s">
        <v>171</v>
      </c>
      <c r="D471" s="193" t="s">
        <v>140</v>
      </c>
      <c r="E471" s="152">
        <f>E472</f>
        <v>0</v>
      </c>
      <c r="F471" s="194">
        <f t="shared" si="77"/>
        <v>0</v>
      </c>
      <c r="G471" s="194"/>
      <c r="H471" s="206"/>
      <c r="I471" s="206"/>
      <c r="J471" s="206" t="e">
        <f t="shared" si="79"/>
        <v>#DIV/0!</v>
      </c>
    </row>
    <row r="472" spans="1:10" ht="13.5" customHeight="1" hidden="1">
      <c r="A472" s="123" t="s">
        <v>306</v>
      </c>
      <c r="B472" s="124"/>
      <c r="C472" s="193"/>
      <c r="D472" s="193"/>
      <c r="E472" s="152">
        <v>0</v>
      </c>
      <c r="F472" s="194"/>
      <c r="G472" s="194"/>
      <c r="H472" s="206"/>
      <c r="I472" s="206"/>
      <c r="J472" s="206" t="e">
        <f t="shared" si="79"/>
        <v>#DIV/0!</v>
      </c>
    </row>
    <row r="473" spans="1:10" ht="15.75" customHeight="1" hidden="1">
      <c r="A473" s="123" t="s">
        <v>73</v>
      </c>
      <c r="B473" s="124" t="s">
        <v>178</v>
      </c>
      <c r="C473" s="193" t="s">
        <v>171</v>
      </c>
      <c r="D473" s="193" t="s">
        <v>140</v>
      </c>
      <c r="E473" s="152">
        <f>E474</f>
        <v>0</v>
      </c>
      <c r="F473" s="194">
        <f aca="true" t="shared" si="80" ref="F473:F503">E473/1000</f>
        <v>0</v>
      </c>
      <c r="G473" s="194"/>
      <c r="H473" s="206">
        <v>0</v>
      </c>
      <c r="I473" s="206">
        <v>0</v>
      </c>
      <c r="J473" s="206" t="e">
        <f t="shared" si="79"/>
        <v>#DIV/0!</v>
      </c>
    </row>
    <row r="474" spans="1:10" ht="14.25" customHeight="1" hidden="1">
      <c r="A474" s="123" t="s">
        <v>168</v>
      </c>
      <c r="B474" s="124" t="s">
        <v>178</v>
      </c>
      <c r="C474" s="193" t="s">
        <v>171</v>
      </c>
      <c r="D474" s="193" t="s">
        <v>140</v>
      </c>
      <c r="E474" s="152">
        <v>0</v>
      </c>
      <c r="F474" s="194">
        <f t="shared" si="80"/>
        <v>0</v>
      </c>
      <c r="G474" s="194"/>
      <c r="H474" s="206">
        <v>0</v>
      </c>
      <c r="I474" s="206">
        <v>0</v>
      </c>
      <c r="J474" s="206" t="e">
        <f t="shared" si="79"/>
        <v>#DIV/0!</v>
      </c>
    </row>
    <row r="475" spans="1:10" ht="15.75" hidden="1">
      <c r="A475" s="121" t="s">
        <v>170</v>
      </c>
      <c r="B475" s="122" t="s">
        <v>178</v>
      </c>
      <c r="C475" s="122" t="s">
        <v>92</v>
      </c>
      <c r="D475" s="122"/>
      <c r="E475" s="151">
        <f aca="true" t="shared" si="81" ref="E475:E483">E476</f>
        <v>0</v>
      </c>
      <c r="F475" s="194">
        <f t="shared" si="80"/>
        <v>0</v>
      </c>
      <c r="G475" s="194">
        <f aca="true" t="shared" si="82" ref="G475:G495">H475/1000</f>
        <v>0</v>
      </c>
      <c r="H475" s="205">
        <f aca="true" t="shared" si="83" ref="H475:I483">H476</f>
        <v>0</v>
      </c>
      <c r="I475" s="205">
        <f t="shared" si="83"/>
        <v>4585.81</v>
      </c>
      <c r="J475" s="206" t="e">
        <f t="shared" si="79"/>
        <v>#DIV/0!</v>
      </c>
    </row>
    <row r="476" spans="1:10" ht="28.5" customHeight="1" hidden="1">
      <c r="A476" s="121" t="s">
        <v>203</v>
      </c>
      <c r="B476" s="122" t="s">
        <v>178</v>
      </c>
      <c r="C476" s="122" t="s">
        <v>92</v>
      </c>
      <c r="D476" s="122" t="s">
        <v>140</v>
      </c>
      <c r="E476" s="151">
        <f t="shared" si="81"/>
        <v>0</v>
      </c>
      <c r="F476" s="194">
        <f t="shared" si="80"/>
        <v>0</v>
      </c>
      <c r="G476" s="194">
        <f t="shared" si="82"/>
        <v>0</v>
      </c>
      <c r="H476" s="205">
        <f t="shared" si="83"/>
        <v>0</v>
      </c>
      <c r="I476" s="205">
        <f t="shared" si="83"/>
        <v>4585.81</v>
      </c>
      <c r="J476" s="206" t="e">
        <f t="shared" si="79"/>
        <v>#DIV/0!</v>
      </c>
    </row>
    <row r="477" spans="1:10" ht="15.75" hidden="1">
      <c r="A477" s="123" t="s">
        <v>469</v>
      </c>
      <c r="B477" s="124" t="s">
        <v>178</v>
      </c>
      <c r="C477" s="124" t="s">
        <v>92</v>
      </c>
      <c r="D477" s="124" t="s">
        <v>140</v>
      </c>
      <c r="E477" s="152">
        <f t="shared" si="81"/>
        <v>0</v>
      </c>
      <c r="F477" s="194">
        <f t="shared" si="80"/>
        <v>0</v>
      </c>
      <c r="G477" s="194">
        <f t="shared" si="82"/>
        <v>0</v>
      </c>
      <c r="H477" s="206">
        <f t="shared" si="83"/>
        <v>0</v>
      </c>
      <c r="I477" s="206">
        <f t="shared" si="83"/>
        <v>4585.81</v>
      </c>
      <c r="J477" s="206" t="e">
        <f t="shared" si="79"/>
        <v>#DIV/0!</v>
      </c>
    </row>
    <row r="478" spans="1:10" ht="15.75" hidden="1">
      <c r="A478" s="123" t="s">
        <v>470</v>
      </c>
      <c r="B478" s="124" t="s">
        <v>178</v>
      </c>
      <c r="C478" s="124" t="s">
        <v>92</v>
      </c>
      <c r="D478" s="124" t="s">
        <v>140</v>
      </c>
      <c r="E478" s="152">
        <f>E480</f>
        <v>0</v>
      </c>
      <c r="F478" s="194">
        <f t="shared" si="80"/>
        <v>0</v>
      </c>
      <c r="G478" s="194">
        <f t="shared" si="82"/>
        <v>0</v>
      </c>
      <c r="H478" s="206">
        <f>H480</f>
        <v>0</v>
      </c>
      <c r="I478" s="206">
        <f>I480</f>
        <v>4585.81</v>
      </c>
      <c r="J478" s="206" t="e">
        <f t="shared" si="79"/>
        <v>#DIV/0!</v>
      </c>
    </row>
    <row r="479" spans="1:10" ht="15.75" hidden="1">
      <c r="A479" s="123" t="s">
        <v>472</v>
      </c>
      <c r="B479" s="124" t="s">
        <v>178</v>
      </c>
      <c r="C479" s="124" t="s">
        <v>92</v>
      </c>
      <c r="D479" s="124" t="s">
        <v>140</v>
      </c>
      <c r="E479" s="152"/>
      <c r="F479" s="194"/>
      <c r="G479" s="194"/>
      <c r="H479" s="206"/>
      <c r="I479" s="206"/>
      <c r="J479" s="206" t="e">
        <f t="shared" si="79"/>
        <v>#DIV/0!</v>
      </c>
    </row>
    <row r="480" spans="1:10" ht="15.75" hidden="1">
      <c r="A480" s="123" t="s">
        <v>172</v>
      </c>
      <c r="B480" s="124" t="s">
        <v>178</v>
      </c>
      <c r="C480" s="124" t="s">
        <v>92</v>
      </c>
      <c r="D480" s="124" t="s">
        <v>140</v>
      </c>
      <c r="E480" s="152">
        <f t="shared" si="81"/>
        <v>0</v>
      </c>
      <c r="F480" s="194">
        <f t="shared" si="80"/>
        <v>0</v>
      </c>
      <c r="G480" s="194">
        <f t="shared" si="82"/>
        <v>0</v>
      </c>
      <c r="H480" s="206">
        <f t="shared" si="83"/>
        <v>0</v>
      </c>
      <c r="I480" s="206">
        <f t="shared" si="83"/>
        <v>4585.81</v>
      </c>
      <c r="J480" s="206" t="e">
        <f t="shared" si="79"/>
        <v>#DIV/0!</v>
      </c>
    </row>
    <row r="481" spans="1:10" ht="15.75" hidden="1">
      <c r="A481" s="123" t="s">
        <v>172</v>
      </c>
      <c r="B481" s="124" t="s">
        <v>178</v>
      </c>
      <c r="C481" s="124" t="s">
        <v>92</v>
      </c>
      <c r="D481" s="124" t="s">
        <v>140</v>
      </c>
      <c r="E481" s="152">
        <f t="shared" si="81"/>
        <v>0</v>
      </c>
      <c r="F481" s="194">
        <f t="shared" si="80"/>
        <v>0</v>
      </c>
      <c r="G481" s="194">
        <f t="shared" si="82"/>
        <v>0</v>
      </c>
      <c r="H481" s="206">
        <f t="shared" si="83"/>
        <v>0</v>
      </c>
      <c r="I481" s="206">
        <f t="shared" si="83"/>
        <v>4585.81</v>
      </c>
      <c r="J481" s="206" t="e">
        <f t="shared" si="79"/>
        <v>#DIV/0!</v>
      </c>
    </row>
    <row r="482" spans="1:10" ht="15.75" hidden="1">
      <c r="A482" s="123" t="s">
        <v>71</v>
      </c>
      <c r="B482" s="124" t="s">
        <v>178</v>
      </c>
      <c r="C482" s="124" t="s">
        <v>92</v>
      </c>
      <c r="D482" s="124" t="s">
        <v>140</v>
      </c>
      <c r="E482" s="152">
        <f t="shared" si="81"/>
        <v>0</v>
      </c>
      <c r="F482" s="194">
        <f t="shared" si="80"/>
        <v>0</v>
      </c>
      <c r="G482" s="194">
        <f t="shared" si="82"/>
        <v>0</v>
      </c>
      <c r="H482" s="206">
        <f t="shared" si="83"/>
        <v>0</v>
      </c>
      <c r="I482" s="206">
        <f t="shared" si="83"/>
        <v>4585.81</v>
      </c>
      <c r="J482" s="206" t="e">
        <f t="shared" si="79"/>
        <v>#DIV/0!</v>
      </c>
    </row>
    <row r="483" spans="1:10" ht="15.75" hidden="1">
      <c r="A483" s="123" t="s">
        <v>172</v>
      </c>
      <c r="B483" s="124" t="s">
        <v>178</v>
      </c>
      <c r="C483" s="124" t="s">
        <v>92</v>
      </c>
      <c r="D483" s="124" t="s">
        <v>140</v>
      </c>
      <c r="E483" s="152">
        <f t="shared" si="81"/>
        <v>0</v>
      </c>
      <c r="F483" s="194">
        <f t="shared" si="80"/>
        <v>0</v>
      </c>
      <c r="G483" s="194">
        <f t="shared" si="82"/>
        <v>0</v>
      </c>
      <c r="H483" s="206">
        <f t="shared" si="83"/>
        <v>0</v>
      </c>
      <c r="I483" s="206">
        <f t="shared" si="83"/>
        <v>4585.81</v>
      </c>
      <c r="J483" s="206" t="e">
        <f t="shared" si="79"/>
        <v>#DIV/0!</v>
      </c>
    </row>
    <row r="484" spans="1:10" ht="15.75" hidden="1">
      <c r="A484" s="123" t="s">
        <v>173</v>
      </c>
      <c r="B484" s="124" t="s">
        <v>178</v>
      </c>
      <c r="C484" s="124" t="s">
        <v>92</v>
      </c>
      <c r="D484" s="124" t="s">
        <v>140</v>
      </c>
      <c r="E484" s="152"/>
      <c r="F484" s="194">
        <f t="shared" si="80"/>
        <v>0</v>
      </c>
      <c r="G484" s="194">
        <f t="shared" si="82"/>
        <v>0</v>
      </c>
      <c r="H484" s="206">
        <v>0</v>
      </c>
      <c r="I484" s="206">
        <v>4585.81</v>
      </c>
      <c r="J484" s="206" t="e">
        <f t="shared" si="79"/>
        <v>#DIV/0!</v>
      </c>
    </row>
    <row r="485" spans="1:10" ht="40.5" customHeight="1">
      <c r="A485" s="118" t="s">
        <v>260</v>
      </c>
      <c r="B485" s="134">
        <v>950</v>
      </c>
      <c r="C485" s="134">
        <v>14</v>
      </c>
      <c r="D485" s="134"/>
      <c r="E485" s="151">
        <f>E486</f>
        <v>154686.59</v>
      </c>
      <c r="F485" s="194">
        <f t="shared" si="80"/>
        <v>154.68659</v>
      </c>
      <c r="G485" s="194">
        <f t="shared" si="82"/>
        <v>154.68659</v>
      </c>
      <c r="H485" s="205">
        <f aca="true" t="shared" si="84" ref="H485:I487">H486</f>
        <v>154686.59</v>
      </c>
      <c r="I485" s="205">
        <f t="shared" si="84"/>
        <v>119464.31999999999</v>
      </c>
      <c r="J485" s="206">
        <f t="shared" si="79"/>
        <v>100</v>
      </c>
    </row>
    <row r="486" spans="1:10" s="135" customFormat="1" ht="15.75" customHeight="1">
      <c r="A486" s="118" t="s">
        <v>261</v>
      </c>
      <c r="B486" s="134">
        <v>950</v>
      </c>
      <c r="C486" s="134">
        <v>14</v>
      </c>
      <c r="D486" s="122" t="s">
        <v>151</v>
      </c>
      <c r="E486" s="151">
        <f>E487</f>
        <v>154686.59</v>
      </c>
      <c r="F486" s="194">
        <f t="shared" si="80"/>
        <v>154.68659</v>
      </c>
      <c r="G486" s="194">
        <f t="shared" si="82"/>
        <v>154.68659</v>
      </c>
      <c r="H486" s="205">
        <f t="shared" si="84"/>
        <v>154686.59</v>
      </c>
      <c r="I486" s="205">
        <f t="shared" si="84"/>
        <v>119464.31999999999</v>
      </c>
      <c r="J486" s="206">
        <f t="shared" si="79"/>
        <v>100</v>
      </c>
    </row>
    <row r="487" spans="1:10" s="135" customFormat="1" ht="15" customHeight="1" hidden="1">
      <c r="A487" s="130" t="s">
        <v>464</v>
      </c>
      <c r="B487" s="133">
        <v>950</v>
      </c>
      <c r="C487" s="133">
        <v>14</v>
      </c>
      <c r="D487" s="124" t="s">
        <v>151</v>
      </c>
      <c r="E487" s="152">
        <f>E488</f>
        <v>154686.59</v>
      </c>
      <c r="F487" s="195">
        <f t="shared" si="80"/>
        <v>154.68659</v>
      </c>
      <c r="G487" s="195">
        <f t="shared" si="82"/>
        <v>154.68659</v>
      </c>
      <c r="H487" s="206">
        <f t="shared" si="84"/>
        <v>154686.59</v>
      </c>
      <c r="I487" s="206">
        <f t="shared" si="84"/>
        <v>119464.31999999999</v>
      </c>
      <c r="J487" s="206">
        <f t="shared" si="79"/>
        <v>100</v>
      </c>
    </row>
    <row r="488" spans="1:10" s="135" customFormat="1" ht="49.5" customHeight="1" hidden="1">
      <c r="A488" s="130" t="s">
        <v>81</v>
      </c>
      <c r="B488" s="133">
        <v>950</v>
      </c>
      <c r="C488" s="133">
        <v>14</v>
      </c>
      <c r="D488" s="124" t="s">
        <v>151</v>
      </c>
      <c r="E488" s="152">
        <f>E489+E499+E494</f>
        <v>154686.59</v>
      </c>
      <c r="F488" s="195">
        <f t="shared" si="80"/>
        <v>154.68659</v>
      </c>
      <c r="G488" s="195">
        <f t="shared" si="82"/>
        <v>154.68659</v>
      </c>
      <c r="H488" s="206">
        <f>H489+H499+H494</f>
        <v>154686.59</v>
      </c>
      <c r="I488" s="206">
        <f>I489+I499+I494</f>
        <v>119464.31999999999</v>
      </c>
      <c r="J488" s="206">
        <f t="shared" si="79"/>
        <v>100</v>
      </c>
    </row>
    <row r="489" spans="1:10" ht="26.25" customHeight="1" hidden="1">
      <c r="A489" s="130" t="s">
        <v>465</v>
      </c>
      <c r="B489" s="133">
        <v>950</v>
      </c>
      <c r="C489" s="133">
        <v>14</v>
      </c>
      <c r="D489" s="124" t="s">
        <v>151</v>
      </c>
      <c r="E489" s="152">
        <f>E490</f>
        <v>82545.87</v>
      </c>
      <c r="F489" s="195">
        <f t="shared" si="80"/>
        <v>82.54587</v>
      </c>
      <c r="G489" s="195">
        <f t="shared" si="82"/>
        <v>82.54587</v>
      </c>
      <c r="H489" s="206">
        <f aca="true" t="shared" si="85" ref="H489:I492">H490</f>
        <v>82545.87</v>
      </c>
      <c r="I489" s="206">
        <f t="shared" si="85"/>
        <v>82545.87</v>
      </c>
      <c r="J489" s="206">
        <f t="shared" si="79"/>
        <v>100</v>
      </c>
    </row>
    <row r="490" spans="1:10" ht="15.75" hidden="1">
      <c r="A490" s="130" t="s">
        <v>106</v>
      </c>
      <c r="B490" s="133">
        <v>950</v>
      </c>
      <c r="C490" s="133">
        <v>14</v>
      </c>
      <c r="D490" s="124" t="s">
        <v>151</v>
      </c>
      <c r="E490" s="152">
        <f>E491</f>
        <v>82545.87</v>
      </c>
      <c r="F490" s="195">
        <f t="shared" si="80"/>
        <v>82.54587</v>
      </c>
      <c r="G490" s="194">
        <f t="shared" si="82"/>
        <v>82.54587</v>
      </c>
      <c r="H490" s="206">
        <f t="shared" si="85"/>
        <v>82545.87</v>
      </c>
      <c r="I490" s="206">
        <f t="shared" si="85"/>
        <v>82545.87</v>
      </c>
      <c r="J490" s="206">
        <f t="shared" si="79"/>
        <v>100</v>
      </c>
    </row>
    <row r="491" spans="1:10" ht="15.75" hidden="1">
      <c r="A491" s="130" t="s">
        <v>71</v>
      </c>
      <c r="B491" s="133">
        <v>950</v>
      </c>
      <c r="C491" s="133">
        <v>14</v>
      </c>
      <c r="D491" s="124" t="s">
        <v>151</v>
      </c>
      <c r="E491" s="152">
        <f>E492</f>
        <v>82545.87</v>
      </c>
      <c r="F491" s="195">
        <f t="shared" si="80"/>
        <v>82.54587</v>
      </c>
      <c r="G491" s="194">
        <f t="shared" si="82"/>
        <v>82.54587</v>
      </c>
      <c r="H491" s="206">
        <f t="shared" si="85"/>
        <v>82545.87</v>
      </c>
      <c r="I491" s="206">
        <f t="shared" si="85"/>
        <v>82545.87</v>
      </c>
      <c r="J491" s="206">
        <f t="shared" si="79"/>
        <v>100</v>
      </c>
    </row>
    <row r="492" spans="1:10" ht="15.75" hidden="1">
      <c r="A492" s="130" t="s">
        <v>63</v>
      </c>
      <c r="B492" s="133">
        <v>950</v>
      </c>
      <c r="C492" s="133">
        <v>14</v>
      </c>
      <c r="D492" s="124" t="s">
        <v>151</v>
      </c>
      <c r="E492" s="152">
        <f>E493</f>
        <v>82545.87</v>
      </c>
      <c r="F492" s="195">
        <f t="shared" si="80"/>
        <v>82.54587</v>
      </c>
      <c r="G492" s="194">
        <f t="shared" si="82"/>
        <v>82.54587</v>
      </c>
      <c r="H492" s="206">
        <f t="shared" si="85"/>
        <v>82545.87</v>
      </c>
      <c r="I492" s="206">
        <f t="shared" si="85"/>
        <v>82545.87</v>
      </c>
      <c r="J492" s="206">
        <f t="shared" si="79"/>
        <v>100</v>
      </c>
    </row>
    <row r="493" spans="1:10" ht="24.75" customHeight="1" hidden="1">
      <c r="A493" s="130" t="s">
        <v>65</v>
      </c>
      <c r="B493" s="133">
        <v>950</v>
      </c>
      <c r="C493" s="133">
        <v>14</v>
      </c>
      <c r="D493" s="124" t="s">
        <v>151</v>
      </c>
      <c r="E493" s="152">
        <v>82545.87</v>
      </c>
      <c r="F493" s="195">
        <f t="shared" si="80"/>
        <v>82.54587</v>
      </c>
      <c r="G493" s="194">
        <f t="shared" si="82"/>
        <v>82.54587</v>
      </c>
      <c r="H493" s="206">
        <v>82545.87</v>
      </c>
      <c r="I493" s="206">
        <v>82545.87</v>
      </c>
      <c r="J493" s="206">
        <f t="shared" si="79"/>
        <v>100</v>
      </c>
    </row>
    <row r="494" spans="1:10" ht="30.75" customHeight="1" hidden="1">
      <c r="A494" s="130" t="s">
        <v>327</v>
      </c>
      <c r="B494" s="133">
        <v>950</v>
      </c>
      <c r="C494" s="133">
        <v>14</v>
      </c>
      <c r="D494" s="124" t="s">
        <v>151</v>
      </c>
      <c r="E494" s="152">
        <f>E495</f>
        <v>35222.27</v>
      </c>
      <c r="F494" s="195">
        <f t="shared" si="80"/>
        <v>35.222269999999995</v>
      </c>
      <c r="G494" s="194">
        <f t="shared" si="82"/>
        <v>35.222269999999995</v>
      </c>
      <c r="H494" s="206">
        <f>H495</f>
        <v>35222.27</v>
      </c>
      <c r="I494" s="206">
        <f>I495</f>
        <v>0</v>
      </c>
      <c r="J494" s="206">
        <f t="shared" si="79"/>
        <v>100</v>
      </c>
    </row>
    <row r="495" spans="1:10" ht="17.25" customHeight="1" hidden="1">
      <c r="A495" s="130" t="s">
        <v>106</v>
      </c>
      <c r="B495" s="133">
        <v>950</v>
      </c>
      <c r="C495" s="133">
        <v>14</v>
      </c>
      <c r="D495" s="124" t="s">
        <v>151</v>
      </c>
      <c r="E495" s="152">
        <f>E496</f>
        <v>35222.27</v>
      </c>
      <c r="F495" s="195">
        <f t="shared" si="80"/>
        <v>35.222269999999995</v>
      </c>
      <c r="G495" s="194">
        <f t="shared" si="82"/>
        <v>35.222269999999995</v>
      </c>
      <c r="H495" s="206">
        <v>35222.27</v>
      </c>
      <c r="I495" s="206">
        <f>I496</f>
        <v>0</v>
      </c>
      <c r="J495" s="206">
        <f t="shared" si="79"/>
        <v>100</v>
      </c>
    </row>
    <row r="496" spans="1:10" ht="24.75" customHeight="1" hidden="1">
      <c r="A496" s="136" t="s">
        <v>71</v>
      </c>
      <c r="B496" s="133">
        <v>950</v>
      </c>
      <c r="C496" s="137">
        <v>14</v>
      </c>
      <c r="D496" s="138" t="s">
        <v>151</v>
      </c>
      <c r="E496" s="152">
        <f>E497</f>
        <v>35222.27</v>
      </c>
      <c r="F496" s="195">
        <f t="shared" si="80"/>
        <v>35.222269999999995</v>
      </c>
      <c r="G496" s="194"/>
      <c r="H496" s="206">
        <f>H497</f>
        <v>0</v>
      </c>
      <c r="I496" s="206">
        <f>I497</f>
        <v>0</v>
      </c>
      <c r="J496" s="206">
        <f t="shared" si="79"/>
        <v>0</v>
      </c>
    </row>
    <row r="497" spans="1:10" ht="24.75" customHeight="1" hidden="1">
      <c r="A497" s="136" t="s">
        <v>63</v>
      </c>
      <c r="B497" s="133">
        <v>950</v>
      </c>
      <c r="C497" s="137">
        <v>14</v>
      </c>
      <c r="D497" s="138" t="s">
        <v>151</v>
      </c>
      <c r="E497" s="152">
        <f>E498</f>
        <v>35222.27</v>
      </c>
      <c r="F497" s="195">
        <f t="shared" si="80"/>
        <v>35.222269999999995</v>
      </c>
      <c r="G497" s="194"/>
      <c r="H497" s="206">
        <f>H498</f>
        <v>0</v>
      </c>
      <c r="I497" s="206">
        <f>I498</f>
        <v>0</v>
      </c>
      <c r="J497" s="206">
        <f t="shared" si="79"/>
        <v>0</v>
      </c>
    </row>
    <row r="498" spans="1:10" ht="24.75" customHeight="1" hidden="1">
      <c r="A498" s="136" t="s">
        <v>65</v>
      </c>
      <c r="B498" s="133">
        <v>950</v>
      </c>
      <c r="C498" s="137">
        <v>14</v>
      </c>
      <c r="D498" s="138" t="s">
        <v>151</v>
      </c>
      <c r="E498" s="152">
        <v>35222.27</v>
      </c>
      <c r="F498" s="195">
        <f t="shared" si="80"/>
        <v>35.222269999999995</v>
      </c>
      <c r="G498" s="194"/>
      <c r="H498" s="206">
        <v>0</v>
      </c>
      <c r="I498" s="206">
        <v>0</v>
      </c>
      <c r="J498" s="206">
        <f t="shared" si="79"/>
        <v>0</v>
      </c>
    </row>
    <row r="499" spans="1:10" ht="27" customHeight="1" hidden="1">
      <c r="A499" s="130" t="s">
        <v>466</v>
      </c>
      <c r="B499" s="133">
        <v>950</v>
      </c>
      <c r="C499" s="133">
        <v>14</v>
      </c>
      <c r="D499" s="124" t="s">
        <v>151</v>
      </c>
      <c r="E499" s="152">
        <f>E500</f>
        <v>36918.45</v>
      </c>
      <c r="F499" s="195">
        <f t="shared" si="80"/>
        <v>36.91845</v>
      </c>
      <c r="G499" s="195">
        <f>H499/1000</f>
        <v>36.91845</v>
      </c>
      <c r="H499" s="206">
        <f aca="true" t="shared" si="86" ref="H499:I502">H500</f>
        <v>36918.45</v>
      </c>
      <c r="I499" s="206">
        <f t="shared" si="86"/>
        <v>36918.45</v>
      </c>
      <c r="J499" s="206">
        <f t="shared" si="79"/>
        <v>100</v>
      </c>
    </row>
    <row r="500" spans="1:10" ht="15.75" hidden="1">
      <c r="A500" s="130" t="s">
        <v>106</v>
      </c>
      <c r="B500" s="133">
        <v>950</v>
      </c>
      <c r="C500" s="133">
        <v>14</v>
      </c>
      <c r="D500" s="124" t="s">
        <v>151</v>
      </c>
      <c r="E500" s="152">
        <f>E501</f>
        <v>36918.45</v>
      </c>
      <c r="F500" s="195">
        <f t="shared" si="80"/>
        <v>36.91845</v>
      </c>
      <c r="G500" s="194">
        <f>H500/1000</f>
        <v>36.91845</v>
      </c>
      <c r="H500" s="206">
        <f t="shared" si="86"/>
        <v>36918.45</v>
      </c>
      <c r="I500" s="206">
        <f t="shared" si="86"/>
        <v>36918.45</v>
      </c>
      <c r="J500" s="206">
        <f t="shared" si="79"/>
        <v>100</v>
      </c>
    </row>
    <row r="501" spans="1:10" ht="15.75" hidden="1">
      <c r="A501" s="136" t="s">
        <v>71</v>
      </c>
      <c r="B501" s="133">
        <v>950</v>
      </c>
      <c r="C501" s="137">
        <v>14</v>
      </c>
      <c r="D501" s="138" t="s">
        <v>151</v>
      </c>
      <c r="E501" s="152">
        <f>E502</f>
        <v>36918.45</v>
      </c>
      <c r="F501" s="184">
        <f t="shared" si="80"/>
        <v>36.91845</v>
      </c>
      <c r="G501" s="185">
        <f>H501/1000</f>
        <v>36.91845</v>
      </c>
      <c r="H501" s="152">
        <f t="shared" si="86"/>
        <v>36918.45</v>
      </c>
      <c r="I501" s="152">
        <f t="shared" si="86"/>
        <v>36918.45</v>
      </c>
      <c r="J501" s="186">
        <f>I501/1000</f>
        <v>36.91845</v>
      </c>
    </row>
    <row r="502" spans="1:10" ht="15.75" hidden="1">
      <c r="A502" s="136" t="s">
        <v>63</v>
      </c>
      <c r="B502" s="133">
        <v>950</v>
      </c>
      <c r="C502" s="137">
        <v>14</v>
      </c>
      <c r="D502" s="138" t="s">
        <v>151</v>
      </c>
      <c r="E502" s="152">
        <f>E503</f>
        <v>36918.45</v>
      </c>
      <c r="F502" s="184">
        <f t="shared" si="80"/>
        <v>36.91845</v>
      </c>
      <c r="G502" s="185">
        <f>H502/1000</f>
        <v>36.91845</v>
      </c>
      <c r="H502" s="152">
        <f t="shared" si="86"/>
        <v>36918.45</v>
      </c>
      <c r="I502" s="152">
        <f t="shared" si="86"/>
        <v>36918.45</v>
      </c>
      <c r="J502" s="186">
        <f>I502/1000</f>
        <v>36.91845</v>
      </c>
    </row>
    <row r="503" spans="1:10" ht="24.75" hidden="1">
      <c r="A503" s="136" t="s">
        <v>65</v>
      </c>
      <c r="B503" s="133">
        <v>950</v>
      </c>
      <c r="C503" s="137">
        <v>14</v>
      </c>
      <c r="D503" s="138" t="s">
        <v>151</v>
      </c>
      <c r="E503" s="152">
        <v>36918.45</v>
      </c>
      <c r="F503" s="184">
        <f t="shared" si="80"/>
        <v>36.91845</v>
      </c>
      <c r="G503" s="185">
        <f>H503/1000</f>
        <v>36.91845</v>
      </c>
      <c r="H503" s="152">
        <v>36918.45</v>
      </c>
      <c r="I503" s="152">
        <v>36918.45</v>
      </c>
      <c r="J503" s="186">
        <f>I503/1000</f>
        <v>36.91845</v>
      </c>
    </row>
    <row r="504" spans="1:9" ht="15.75">
      <c r="A504" s="139"/>
      <c r="B504" s="139"/>
      <c r="C504" s="139"/>
      <c r="D504" s="139"/>
      <c r="E504" s="141"/>
      <c r="F504" s="141"/>
      <c r="G504" s="141"/>
      <c r="H504" s="141"/>
      <c r="I504" s="141"/>
    </row>
    <row r="505" spans="1:9" ht="15.75">
      <c r="A505" s="139" t="s">
        <v>270</v>
      </c>
      <c r="B505" s="139"/>
      <c r="C505" s="139"/>
      <c r="D505" s="139"/>
      <c r="E505" s="141"/>
      <c r="F505" s="141"/>
      <c r="G505" s="141"/>
      <c r="H505" s="141"/>
      <c r="I505" s="141"/>
    </row>
    <row r="506" spans="1:9" ht="15.75">
      <c r="A506" s="139"/>
      <c r="B506" s="139"/>
      <c r="C506" s="139"/>
      <c r="D506" s="139"/>
      <c r="E506" s="141"/>
      <c r="F506" s="141"/>
      <c r="G506" s="141"/>
      <c r="H506" s="141"/>
      <c r="I506" s="141"/>
    </row>
    <row r="507" spans="1:9" ht="15.75">
      <c r="A507" s="139"/>
      <c r="B507" s="139"/>
      <c r="C507" s="139"/>
      <c r="D507" s="139"/>
      <c r="E507" s="141"/>
      <c r="F507" s="141"/>
      <c r="G507" s="141"/>
      <c r="H507" s="141"/>
      <c r="I507" s="141"/>
    </row>
    <row r="508" spans="1:9" ht="15.75">
      <c r="A508" s="139"/>
      <c r="B508" s="139"/>
      <c r="C508" s="139"/>
      <c r="D508" s="139"/>
      <c r="E508" s="141"/>
      <c r="F508" s="141"/>
      <c r="G508" s="141"/>
      <c r="H508" s="141"/>
      <c r="I508" s="141"/>
    </row>
    <row r="509" spans="1:9" ht="15.75">
      <c r="A509" s="139"/>
      <c r="B509" s="139"/>
      <c r="C509" s="139"/>
      <c r="D509" s="139"/>
      <c r="E509" s="141"/>
      <c r="F509" s="141"/>
      <c r="G509" s="141"/>
      <c r="H509" s="141"/>
      <c r="I509" s="141"/>
    </row>
    <row r="510" spans="1:9" ht="15.75">
      <c r="A510" s="139"/>
      <c r="B510" s="139"/>
      <c r="C510" s="139"/>
      <c r="D510" s="139"/>
      <c r="E510" s="141"/>
      <c r="F510" s="141"/>
      <c r="G510" s="141"/>
      <c r="H510" s="141"/>
      <c r="I510" s="141"/>
    </row>
    <row r="511" spans="1:9" ht="15.75">
      <c r="A511" s="139"/>
      <c r="B511" s="139"/>
      <c r="C511" s="139"/>
      <c r="D511" s="139"/>
      <c r="E511" s="141"/>
      <c r="F511" s="141"/>
      <c r="G511" s="141"/>
      <c r="H511" s="141"/>
      <c r="I511" s="141"/>
    </row>
    <row r="512" spans="1:9" ht="15.75">
      <c r="A512" s="139"/>
      <c r="B512" s="139"/>
      <c r="C512" s="139"/>
      <c r="D512" s="139"/>
      <c r="E512" s="141"/>
      <c r="F512" s="141"/>
      <c r="G512" s="141"/>
      <c r="H512" s="141"/>
      <c r="I512" s="141"/>
    </row>
    <row r="513" spans="1:9" ht="15.75">
      <c r="A513" s="139"/>
      <c r="B513" s="139"/>
      <c r="C513" s="139"/>
      <c r="D513" s="139"/>
      <c r="E513" s="141"/>
      <c r="F513" s="141"/>
      <c r="G513" s="141"/>
      <c r="H513" s="141"/>
      <c r="I513" s="141"/>
    </row>
    <row r="514" spans="1:9" ht="15.75">
      <c r="A514" s="139"/>
      <c r="B514" s="139"/>
      <c r="C514" s="139"/>
      <c r="D514" s="139"/>
      <c r="E514" s="141"/>
      <c r="F514" s="141"/>
      <c r="G514" s="141"/>
      <c r="H514" s="141"/>
      <c r="I514" s="141"/>
    </row>
    <row r="515" spans="1:9" ht="15.75">
      <c r="A515" s="139"/>
      <c r="B515" s="139"/>
      <c r="C515" s="139"/>
      <c r="D515" s="139"/>
      <c r="E515" s="141"/>
      <c r="F515" s="141"/>
      <c r="G515" s="141"/>
      <c r="H515" s="141"/>
      <c r="I515" s="141"/>
    </row>
    <row r="516" spans="1:9" ht="15.75">
      <c r="A516" s="139"/>
      <c r="B516" s="139"/>
      <c r="C516" s="139"/>
      <c r="D516" s="139"/>
      <c r="E516" s="141"/>
      <c r="F516" s="141"/>
      <c r="G516" s="141"/>
      <c r="H516" s="141"/>
      <c r="I516" s="141"/>
    </row>
    <row r="517" spans="1:9" ht="15.75">
      <c r="A517" s="139"/>
      <c r="B517" s="139"/>
      <c r="C517" s="139"/>
      <c r="D517" s="139"/>
      <c r="E517" s="141"/>
      <c r="F517" s="141"/>
      <c r="G517" s="141"/>
      <c r="H517" s="141"/>
      <c r="I517" s="141"/>
    </row>
    <row r="518" spans="1:9" ht="15.75">
      <c r="A518" s="139"/>
      <c r="B518" s="139"/>
      <c r="C518" s="139"/>
      <c r="D518" s="139"/>
      <c r="E518" s="141"/>
      <c r="F518" s="141"/>
      <c r="G518" s="141"/>
      <c r="H518" s="141"/>
      <c r="I518" s="141"/>
    </row>
    <row r="519" spans="1:9" ht="15.75">
      <c r="A519" s="139"/>
      <c r="B519" s="139"/>
      <c r="C519" s="139"/>
      <c r="D519" s="139"/>
      <c r="E519" s="141"/>
      <c r="F519" s="141"/>
      <c r="G519" s="141"/>
      <c r="H519" s="141"/>
      <c r="I519" s="141"/>
    </row>
    <row r="520" spans="1:9" ht="15.75">
      <c r="A520" s="139"/>
      <c r="B520" s="139"/>
      <c r="C520" s="139"/>
      <c r="D520" s="139"/>
      <c r="E520" s="141"/>
      <c r="F520" s="141"/>
      <c r="G520" s="141"/>
      <c r="H520" s="141"/>
      <c r="I520" s="141"/>
    </row>
    <row r="521" spans="1:9" ht="15.75">
      <c r="A521" s="139"/>
      <c r="B521" s="139"/>
      <c r="C521" s="139"/>
      <c r="D521" s="139"/>
      <c r="E521" s="141"/>
      <c r="F521" s="141"/>
      <c r="G521" s="141"/>
      <c r="H521" s="141"/>
      <c r="I521" s="141"/>
    </row>
    <row r="522" spans="1:9" ht="15.75">
      <c r="A522" s="139"/>
      <c r="B522" s="139"/>
      <c r="C522" s="139"/>
      <c r="D522" s="139"/>
      <c r="E522" s="141"/>
      <c r="F522" s="141"/>
      <c r="G522" s="141"/>
      <c r="H522" s="141"/>
      <c r="I522" s="141"/>
    </row>
    <row r="523" spans="1:9" ht="15.75">
      <c r="A523" s="139"/>
      <c r="B523" s="139"/>
      <c r="C523" s="139"/>
      <c r="D523" s="139"/>
      <c r="E523" s="141"/>
      <c r="F523" s="141"/>
      <c r="G523" s="141"/>
      <c r="H523" s="141"/>
      <c r="I523" s="141"/>
    </row>
    <row r="524" spans="1:9" ht="15.75">
      <c r="A524" s="139"/>
      <c r="B524" s="139"/>
      <c r="C524" s="139"/>
      <c r="D524" s="139"/>
      <c r="E524" s="141"/>
      <c r="F524" s="141"/>
      <c r="G524" s="141"/>
      <c r="H524" s="141"/>
      <c r="I524" s="141"/>
    </row>
    <row r="525" spans="1:9" ht="15.75">
      <c r="A525" s="139"/>
      <c r="B525" s="139"/>
      <c r="C525" s="139"/>
      <c r="D525" s="139"/>
      <c r="E525" s="141"/>
      <c r="F525" s="141"/>
      <c r="G525" s="141"/>
      <c r="H525" s="141"/>
      <c r="I525" s="141"/>
    </row>
    <row r="526" spans="1:9" ht="15.75">
      <c r="A526" s="139"/>
      <c r="B526" s="139"/>
      <c r="C526" s="139"/>
      <c r="D526" s="139"/>
      <c r="E526" s="141"/>
      <c r="F526" s="141"/>
      <c r="G526" s="141"/>
      <c r="H526" s="141"/>
      <c r="I526" s="141"/>
    </row>
    <row r="527" spans="1:9" ht="15.75">
      <c r="A527" s="139"/>
      <c r="B527" s="139"/>
      <c r="C527" s="139"/>
      <c r="D527" s="139"/>
      <c r="E527" s="141"/>
      <c r="F527" s="141"/>
      <c r="G527" s="141"/>
      <c r="H527" s="141"/>
      <c r="I527" s="141"/>
    </row>
    <row r="528" spans="1:9" ht="15.75">
      <c r="A528" s="139"/>
      <c r="B528" s="139"/>
      <c r="C528" s="139"/>
      <c r="D528" s="139"/>
      <c r="E528" s="141"/>
      <c r="F528" s="141"/>
      <c r="G528" s="141"/>
      <c r="H528" s="141"/>
      <c r="I528" s="141"/>
    </row>
    <row r="529" spans="1:9" ht="15.75">
      <c r="A529" s="139"/>
      <c r="B529" s="139"/>
      <c r="C529" s="139"/>
      <c r="D529" s="139"/>
      <c r="E529" s="141"/>
      <c r="F529" s="141"/>
      <c r="G529" s="141"/>
      <c r="H529" s="141"/>
      <c r="I529" s="141"/>
    </row>
    <row r="530" spans="1:9" ht="15.75">
      <c r="A530" s="139"/>
      <c r="B530" s="139"/>
      <c r="C530" s="139"/>
      <c r="D530" s="139"/>
      <c r="E530" s="141"/>
      <c r="F530" s="141"/>
      <c r="G530" s="141"/>
      <c r="H530" s="141"/>
      <c r="I530" s="141"/>
    </row>
    <row r="531" spans="1:9" ht="15.75">
      <c r="A531" s="139"/>
      <c r="B531" s="139"/>
      <c r="C531" s="139"/>
      <c r="D531" s="139"/>
      <c r="E531" s="141"/>
      <c r="F531" s="141"/>
      <c r="G531" s="141"/>
      <c r="H531" s="141"/>
      <c r="I531" s="141"/>
    </row>
    <row r="532" spans="1:9" ht="15.75">
      <c r="A532" s="139"/>
      <c r="B532" s="139"/>
      <c r="C532" s="139"/>
      <c r="D532" s="139"/>
      <c r="E532" s="141"/>
      <c r="F532" s="141"/>
      <c r="G532" s="141"/>
      <c r="H532" s="141"/>
      <c r="I532" s="141"/>
    </row>
    <row r="533" spans="1:9" ht="15.75">
      <c r="A533" s="139"/>
      <c r="B533" s="139"/>
      <c r="C533" s="139"/>
      <c r="D533" s="139"/>
      <c r="E533" s="141"/>
      <c r="F533" s="141"/>
      <c r="G533" s="141"/>
      <c r="H533" s="141"/>
      <c r="I533" s="141"/>
    </row>
    <row r="534" spans="1:9" ht="15.75">
      <c r="A534" s="139"/>
      <c r="B534" s="139"/>
      <c r="C534" s="139"/>
      <c r="D534" s="139"/>
      <c r="E534" s="141"/>
      <c r="F534" s="141"/>
      <c r="G534" s="141"/>
      <c r="H534" s="141"/>
      <c r="I534" s="141"/>
    </row>
    <row r="535" spans="1:9" ht="15.75">
      <c r="A535" s="139"/>
      <c r="B535" s="139"/>
      <c r="C535" s="139"/>
      <c r="D535" s="139"/>
      <c r="E535" s="141"/>
      <c r="F535" s="141"/>
      <c r="G535" s="141"/>
      <c r="H535" s="141"/>
      <c r="I535" s="141"/>
    </row>
    <row r="536" spans="1:9" ht="15.75">
      <c r="A536" s="139"/>
      <c r="B536" s="139"/>
      <c r="C536" s="139"/>
      <c r="D536" s="139"/>
      <c r="E536" s="141"/>
      <c r="F536" s="141"/>
      <c r="G536" s="141"/>
      <c r="H536" s="141"/>
      <c r="I536" s="141"/>
    </row>
    <row r="537" spans="1:9" ht="15.75">
      <c r="A537" s="139"/>
      <c r="B537" s="139"/>
      <c r="C537" s="139"/>
      <c r="D537" s="139"/>
      <c r="E537" s="141"/>
      <c r="F537" s="141"/>
      <c r="G537" s="141"/>
      <c r="H537" s="141"/>
      <c r="I537" s="141"/>
    </row>
    <row r="538" spans="1:9" ht="15.75">
      <c r="A538" s="139"/>
      <c r="B538" s="139"/>
      <c r="C538" s="139"/>
      <c r="D538" s="139"/>
      <c r="E538" s="141"/>
      <c r="F538" s="141"/>
      <c r="G538" s="141"/>
      <c r="H538" s="141"/>
      <c r="I538" s="141"/>
    </row>
    <row r="539" spans="1:9" ht="15.75">
      <c r="A539" s="139"/>
      <c r="B539" s="139"/>
      <c r="C539" s="139"/>
      <c r="D539" s="139"/>
      <c r="E539" s="141"/>
      <c r="F539" s="141"/>
      <c r="G539" s="141"/>
      <c r="H539" s="141"/>
      <c r="I539" s="141"/>
    </row>
    <row r="540" spans="1:9" ht="15.75">
      <c r="A540" s="139"/>
      <c r="B540" s="139"/>
      <c r="C540" s="139"/>
      <c r="D540" s="139"/>
      <c r="E540" s="141"/>
      <c r="F540" s="141"/>
      <c r="G540" s="141"/>
      <c r="H540" s="141"/>
      <c r="I540" s="141"/>
    </row>
    <row r="541" spans="1:9" ht="15.75">
      <c r="A541" s="139"/>
      <c r="B541" s="139"/>
      <c r="C541" s="139"/>
      <c r="D541" s="139"/>
      <c r="E541" s="141"/>
      <c r="F541" s="141"/>
      <c r="G541" s="141"/>
      <c r="H541" s="141"/>
      <c r="I541" s="141"/>
    </row>
    <row r="542" spans="1:9" ht="15.75">
      <c r="A542" s="139"/>
      <c r="B542" s="139"/>
      <c r="C542" s="139"/>
      <c r="D542" s="139"/>
      <c r="E542" s="141"/>
      <c r="F542" s="141"/>
      <c r="G542" s="141"/>
      <c r="H542" s="141"/>
      <c r="I542" s="141"/>
    </row>
    <row r="543" spans="1:9" ht="15.75">
      <c r="A543" s="139"/>
      <c r="B543" s="139"/>
      <c r="C543" s="139"/>
      <c r="D543" s="139"/>
      <c r="E543" s="141"/>
      <c r="F543" s="141"/>
      <c r="G543" s="141"/>
      <c r="H543" s="141"/>
      <c r="I543" s="141"/>
    </row>
    <row r="544" spans="1:9" ht="15.75">
      <c r="A544" s="139"/>
      <c r="B544" s="139"/>
      <c r="C544" s="139"/>
      <c r="D544" s="139"/>
      <c r="E544" s="141"/>
      <c r="F544" s="141"/>
      <c r="G544" s="141"/>
      <c r="H544" s="141"/>
      <c r="I544" s="141"/>
    </row>
    <row r="545" spans="1:9" ht="15.75">
      <c r="A545" s="139"/>
      <c r="B545" s="139"/>
      <c r="C545" s="139"/>
      <c r="D545" s="139"/>
      <c r="E545" s="141"/>
      <c r="F545" s="141"/>
      <c r="G545" s="141"/>
      <c r="H545" s="141"/>
      <c r="I545" s="141"/>
    </row>
    <row r="546" spans="1:9" ht="15.75">
      <c r="A546" s="139"/>
      <c r="B546" s="139"/>
      <c r="C546" s="139"/>
      <c r="D546" s="139"/>
      <c r="E546" s="141"/>
      <c r="F546" s="141"/>
      <c r="G546" s="141"/>
      <c r="H546" s="141"/>
      <c r="I546" s="141"/>
    </row>
    <row r="547" spans="1:9" ht="15.75">
      <c r="A547" s="139"/>
      <c r="B547" s="139"/>
      <c r="C547" s="139"/>
      <c r="D547" s="139"/>
      <c r="E547" s="141"/>
      <c r="F547" s="141"/>
      <c r="G547" s="141"/>
      <c r="H547" s="141"/>
      <c r="I547" s="141"/>
    </row>
    <row r="548" spans="1:9" ht="15.75">
      <c r="A548" s="139"/>
      <c r="B548" s="139"/>
      <c r="C548" s="139"/>
      <c r="D548" s="139"/>
      <c r="E548" s="141"/>
      <c r="F548" s="141"/>
      <c r="G548" s="141"/>
      <c r="H548" s="141"/>
      <c r="I548" s="141"/>
    </row>
    <row r="549" spans="1:9" ht="15.75">
      <c r="A549" s="139"/>
      <c r="B549" s="139"/>
      <c r="C549" s="139"/>
      <c r="D549" s="139"/>
      <c r="E549" s="141"/>
      <c r="F549" s="141"/>
      <c r="G549" s="141"/>
      <c r="H549" s="141"/>
      <c r="I549" s="141"/>
    </row>
    <row r="550" spans="1:9" ht="15.75">
      <c r="A550" s="139"/>
      <c r="B550" s="139"/>
      <c r="C550" s="139"/>
      <c r="D550" s="139"/>
      <c r="E550" s="141"/>
      <c r="F550" s="141"/>
      <c r="G550" s="141"/>
      <c r="H550" s="141"/>
      <c r="I550" s="141"/>
    </row>
  </sheetData>
  <sheetProtection/>
  <mergeCells count="10">
    <mergeCell ref="L342:Y342"/>
    <mergeCell ref="L344:Y344"/>
    <mergeCell ref="D1:J1"/>
    <mergeCell ref="D2:J2"/>
    <mergeCell ref="D3:J3"/>
    <mergeCell ref="F4:J4"/>
    <mergeCell ref="A5:J7"/>
    <mergeCell ref="A11:A12"/>
    <mergeCell ref="B11:D11"/>
    <mergeCell ref="E11:J11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portrait" paperSize="9" scale="77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23"/>
  <sheetViews>
    <sheetView tabSelected="1" zoomScalePageLayoutView="0" workbookViewId="0" topLeftCell="A7">
      <selection activeCell="M13" sqref="M13"/>
    </sheetView>
  </sheetViews>
  <sheetFormatPr defaultColWidth="9.00390625" defaultRowHeight="12.75"/>
  <cols>
    <col min="1" max="1" width="4.125" style="0" customWidth="1"/>
    <col min="2" max="2" width="51.625" style="0" customWidth="1"/>
    <col min="3" max="3" width="7.625" style="0" customWidth="1"/>
    <col min="4" max="4" width="6.75390625" style="0" customWidth="1"/>
    <col min="5" max="5" width="10.25390625" style="0" customWidth="1"/>
    <col min="6" max="6" width="6.125" style="0" customWidth="1"/>
    <col min="7" max="7" width="6.625" style="0" hidden="1" customWidth="1"/>
    <col min="8" max="8" width="12.00390625" style="0" customWidth="1"/>
    <col min="9" max="9" width="11.00390625" style="0" customWidth="1"/>
    <col min="10" max="10" width="10.625" style="0" customWidth="1"/>
  </cols>
  <sheetData>
    <row r="1" spans="2:9" ht="12.75">
      <c r="B1" s="243"/>
      <c r="C1" s="243"/>
      <c r="D1" s="243"/>
      <c r="E1" s="243"/>
      <c r="F1" s="243"/>
      <c r="G1" s="243"/>
      <c r="H1" s="243"/>
      <c r="I1" s="243"/>
    </row>
    <row r="2" spans="2:10" ht="15.75">
      <c r="B2" s="243"/>
      <c r="C2" s="202"/>
      <c r="D2" s="268" t="s">
        <v>504</v>
      </c>
      <c r="E2" s="268"/>
      <c r="F2" s="268"/>
      <c r="G2" s="268"/>
      <c r="H2" s="268"/>
      <c r="I2" s="268"/>
      <c r="J2" s="268"/>
    </row>
    <row r="3" spans="2:10" ht="15.75" customHeight="1">
      <c r="B3" s="243"/>
      <c r="C3" s="202"/>
      <c r="D3" s="268" t="s">
        <v>490</v>
      </c>
      <c r="E3" s="268"/>
      <c r="F3" s="268"/>
      <c r="G3" s="268"/>
      <c r="H3" s="268"/>
      <c r="I3" s="268"/>
      <c r="J3" s="268"/>
    </row>
    <row r="4" spans="2:10" ht="15.75">
      <c r="B4" s="243"/>
      <c r="C4" s="202"/>
      <c r="D4" s="268" t="s">
        <v>491</v>
      </c>
      <c r="E4" s="268"/>
      <c r="F4" s="268"/>
      <c r="G4" s="268"/>
      <c r="H4" s="268"/>
      <c r="I4" s="268"/>
      <c r="J4" s="268"/>
    </row>
    <row r="5" spans="1:10" ht="15.75">
      <c r="A5" s="87"/>
      <c r="B5" s="243"/>
      <c r="C5" s="202"/>
      <c r="D5" s="268" t="s">
        <v>492</v>
      </c>
      <c r="E5" s="268"/>
      <c r="F5" s="268"/>
      <c r="G5" s="268"/>
      <c r="H5" s="268"/>
      <c r="I5" s="268"/>
      <c r="J5" s="268"/>
    </row>
    <row r="6" spans="1:10" ht="34.5" customHeight="1">
      <c r="A6" s="279" t="s">
        <v>505</v>
      </c>
      <c r="B6" s="279"/>
      <c r="C6" s="279"/>
      <c r="D6" s="279"/>
      <c r="E6" s="279"/>
      <c r="F6" s="279"/>
      <c r="G6" s="279"/>
      <c r="H6" s="279"/>
      <c r="I6" s="279"/>
      <c r="J6" s="279"/>
    </row>
    <row r="7" ht="12.75">
      <c r="A7" s="87"/>
    </row>
    <row r="8" ht="12.75">
      <c r="A8" s="87"/>
    </row>
    <row r="9" spans="1:10" ht="13.5" thickBot="1">
      <c r="A9" s="87"/>
      <c r="J9" t="s">
        <v>23</v>
      </c>
    </row>
    <row r="10" spans="1:10" ht="25.5" customHeight="1" thickBot="1">
      <c r="A10" s="244" t="s">
        <v>125</v>
      </c>
      <c r="B10" s="245" t="s">
        <v>118</v>
      </c>
      <c r="C10" s="280" t="s">
        <v>119</v>
      </c>
      <c r="D10" s="281"/>
      <c r="E10" s="281"/>
      <c r="F10" s="282"/>
      <c r="G10" s="275" t="s">
        <v>493</v>
      </c>
      <c r="H10" s="275" t="s">
        <v>508</v>
      </c>
      <c r="I10" s="275" t="s">
        <v>487</v>
      </c>
      <c r="J10" s="275" t="s">
        <v>488</v>
      </c>
    </row>
    <row r="11" spans="1:10" ht="12.75" customHeight="1" thickBot="1">
      <c r="A11" s="246"/>
      <c r="B11" s="247"/>
      <c r="C11" s="247" t="s">
        <v>121</v>
      </c>
      <c r="D11" s="247" t="s">
        <v>122</v>
      </c>
      <c r="E11" s="247" t="s">
        <v>123</v>
      </c>
      <c r="F11" s="247" t="s">
        <v>124</v>
      </c>
      <c r="G11" s="276"/>
      <c r="H11" s="276"/>
      <c r="I11" s="276"/>
      <c r="J11" s="276"/>
    </row>
    <row r="12" spans="1:10" ht="38.25" customHeight="1" hidden="1">
      <c r="A12" s="275">
        <v>1</v>
      </c>
      <c r="B12" s="277" t="s">
        <v>329</v>
      </c>
      <c r="C12" s="247">
        <v>950</v>
      </c>
      <c r="D12" s="247">
        <v>314</v>
      </c>
      <c r="E12" s="247">
        <v>8600000000</v>
      </c>
      <c r="F12" s="247">
        <v>200</v>
      </c>
      <c r="G12" s="247">
        <v>18.3</v>
      </c>
      <c r="H12" s="247"/>
      <c r="I12" s="247">
        <v>10.3</v>
      </c>
      <c r="J12" s="247">
        <v>0</v>
      </c>
    </row>
    <row r="13" spans="1:10" ht="27.75" customHeight="1" thickBot="1">
      <c r="A13" s="283"/>
      <c r="B13" s="284"/>
      <c r="C13" s="247">
        <v>950</v>
      </c>
      <c r="D13" s="247">
        <v>502</v>
      </c>
      <c r="E13" s="247">
        <v>8600000000</v>
      </c>
      <c r="F13" s="247">
        <v>200</v>
      </c>
      <c r="G13" s="247">
        <v>4.6</v>
      </c>
      <c r="H13" s="261">
        <v>438</v>
      </c>
      <c r="I13" s="247">
        <v>428.7</v>
      </c>
      <c r="J13" s="262">
        <f>I13/H13*100</f>
        <v>97.87671232876713</v>
      </c>
    </row>
    <row r="14" spans="1:10" ht="33.75" customHeight="1" thickBot="1">
      <c r="A14" s="283"/>
      <c r="B14" s="284"/>
      <c r="C14" s="247">
        <v>950</v>
      </c>
      <c r="D14" s="247">
        <v>705</v>
      </c>
      <c r="E14" s="247">
        <v>8600000000</v>
      </c>
      <c r="F14" s="247">
        <v>200</v>
      </c>
      <c r="G14" s="247">
        <v>4</v>
      </c>
      <c r="H14" s="260">
        <v>3</v>
      </c>
      <c r="I14" s="247">
        <v>0</v>
      </c>
      <c r="J14" s="262">
        <f aca="true" t="shared" si="0" ref="J14:J20">I14/H14*100</f>
        <v>0</v>
      </c>
    </row>
    <row r="15" spans="1:10" ht="28.5" customHeight="1" thickBot="1">
      <c r="A15" s="276"/>
      <c r="B15" s="278"/>
      <c r="C15" s="247">
        <v>950</v>
      </c>
      <c r="D15" s="247">
        <v>801</v>
      </c>
      <c r="E15" s="247">
        <v>8600000000</v>
      </c>
      <c r="F15" s="247">
        <v>200</v>
      </c>
      <c r="G15" s="247">
        <v>7</v>
      </c>
      <c r="H15" s="260">
        <v>3</v>
      </c>
      <c r="I15" s="247">
        <v>0</v>
      </c>
      <c r="J15" s="262">
        <f t="shared" si="0"/>
        <v>0</v>
      </c>
    </row>
    <row r="16" spans="1:10" ht="47.25" customHeight="1" hidden="1">
      <c r="A16" s="246">
        <v>2</v>
      </c>
      <c r="B16" s="248" t="s">
        <v>506</v>
      </c>
      <c r="C16" s="247">
        <v>950</v>
      </c>
      <c r="D16" s="247">
        <v>409</v>
      </c>
      <c r="E16" s="247">
        <v>8900000000</v>
      </c>
      <c r="F16" s="247">
        <v>200</v>
      </c>
      <c r="G16" s="247" t="s">
        <v>507</v>
      </c>
      <c r="H16" s="259">
        <v>1490.7</v>
      </c>
      <c r="I16" s="247">
        <v>163.2</v>
      </c>
      <c r="J16" s="262">
        <f t="shared" si="0"/>
        <v>10.94787683638559</v>
      </c>
    </row>
    <row r="17" spans="1:10" ht="51" customHeight="1" thickBot="1">
      <c r="A17" s="246">
        <v>3</v>
      </c>
      <c r="B17" s="248" t="s">
        <v>547</v>
      </c>
      <c r="C17" s="247">
        <v>950</v>
      </c>
      <c r="D17" s="247">
        <v>502</v>
      </c>
      <c r="E17" s="247">
        <v>8100000000</v>
      </c>
      <c r="F17" s="247">
        <v>200</v>
      </c>
      <c r="G17" s="247">
        <v>4932.7</v>
      </c>
      <c r="H17" s="259">
        <v>1490.7</v>
      </c>
      <c r="I17" s="247">
        <v>904.4</v>
      </c>
      <c r="J17" s="262">
        <f t="shared" si="0"/>
        <v>60.66948413497014</v>
      </c>
    </row>
    <row r="18" spans="1:10" ht="13.5" customHeight="1" thickBot="1">
      <c r="A18" s="275">
        <v>4</v>
      </c>
      <c r="B18" s="277" t="s">
        <v>534</v>
      </c>
      <c r="C18" s="247">
        <v>950</v>
      </c>
      <c r="D18" s="247">
        <v>801</v>
      </c>
      <c r="E18" s="247">
        <v>7000000000</v>
      </c>
      <c r="F18" s="247">
        <v>200</v>
      </c>
      <c r="G18" s="247">
        <v>2028.4</v>
      </c>
      <c r="H18" s="259">
        <v>2784.2</v>
      </c>
      <c r="I18" s="247">
        <v>2054.4</v>
      </c>
      <c r="J18" s="262">
        <f t="shared" si="0"/>
        <v>73.7878026003879</v>
      </c>
    </row>
    <row r="19" spans="1:10" ht="21.75" customHeight="1" thickBot="1">
      <c r="A19" s="276"/>
      <c r="B19" s="278"/>
      <c r="C19" s="247">
        <v>50</v>
      </c>
      <c r="D19" s="247">
        <v>705</v>
      </c>
      <c r="E19" s="247">
        <v>7000000000</v>
      </c>
      <c r="F19" s="247">
        <v>200</v>
      </c>
      <c r="G19" s="247">
        <v>3</v>
      </c>
      <c r="H19" s="260">
        <v>15</v>
      </c>
      <c r="I19" s="247">
        <v>0</v>
      </c>
      <c r="J19" s="262">
        <f t="shared" si="0"/>
        <v>0</v>
      </c>
    </row>
    <row r="20" spans="1:10" ht="13.5" thickBot="1">
      <c r="A20" s="246"/>
      <c r="B20" s="247" t="s">
        <v>120</v>
      </c>
      <c r="C20" s="249"/>
      <c r="D20" s="247"/>
      <c r="E20" s="247"/>
      <c r="F20" s="247"/>
      <c r="G20" s="247">
        <v>8475.9</v>
      </c>
      <c r="H20" s="262">
        <f>SUM(H13:H19)</f>
        <v>6224.6</v>
      </c>
      <c r="I20" s="247">
        <f>SUM(I12:I19)</f>
        <v>3561</v>
      </c>
      <c r="J20" s="262">
        <f t="shared" si="0"/>
        <v>57.2084953250008</v>
      </c>
    </row>
    <row r="21" ht="15.75">
      <c r="A21" s="90"/>
    </row>
    <row r="22" ht="15.75">
      <c r="A22" s="90"/>
    </row>
    <row r="23" ht="15.75">
      <c r="A23" s="90"/>
    </row>
  </sheetData>
  <sheetProtection/>
  <mergeCells count="14">
    <mergeCell ref="D2:J2"/>
    <mergeCell ref="D3:J3"/>
    <mergeCell ref="D4:J4"/>
    <mergeCell ref="D5:J5"/>
    <mergeCell ref="A18:A19"/>
    <mergeCell ref="B18:B19"/>
    <mergeCell ref="A6:J6"/>
    <mergeCell ref="C10:F10"/>
    <mergeCell ref="G10:G11"/>
    <mergeCell ref="I10:I11"/>
    <mergeCell ref="J10:J11"/>
    <mergeCell ref="A12:A15"/>
    <mergeCell ref="B12:B15"/>
    <mergeCell ref="H10:H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36.125" style="0" customWidth="1"/>
    <col min="2" max="2" width="28.625" style="0" customWidth="1"/>
    <col min="3" max="3" width="14.125" style="0" customWidth="1"/>
    <col min="4" max="4" width="13.125" style="0" customWidth="1"/>
    <col min="5" max="5" width="10.875" style="0" customWidth="1"/>
  </cols>
  <sheetData>
    <row r="1" spans="3:5" ht="15.75">
      <c r="C1" s="268" t="s">
        <v>533</v>
      </c>
      <c r="D1" s="268"/>
      <c r="E1" s="268"/>
    </row>
    <row r="2" spans="3:5" ht="15.75">
      <c r="C2" s="268" t="s">
        <v>490</v>
      </c>
      <c r="D2" s="268"/>
      <c r="E2" s="268"/>
    </row>
    <row r="3" spans="3:5" ht="15.75">
      <c r="C3" s="268" t="s">
        <v>491</v>
      </c>
      <c r="D3" s="268"/>
      <c r="E3" s="268"/>
    </row>
    <row r="4" spans="3:5" ht="15.75">
      <c r="C4" s="268" t="s">
        <v>492</v>
      </c>
      <c r="D4" s="268"/>
      <c r="E4" s="268"/>
    </row>
    <row r="5" ht="12.75">
      <c r="E5" t="s">
        <v>23</v>
      </c>
    </row>
    <row r="6" spans="1:5" ht="25.5">
      <c r="A6" s="396" t="s">
        <v>16</v>
      </c>
      <c r="B6" s="396" t="s">
        <v>227</v>
      </c>
      <c r="C6" s="396" t="s">
        <v>514</v>
      </c>
      <c r="D6" s="396" t="s">
        <v>510</v>
      </c>
      <c r="E6" s="397" t="s">
        <v>488</v>
      </c>
    </row>
    <row r="7" spans="1:5" ht="25.5">
      <c r="A7" s="398" t="s">
        <v>127</v>
      </c>
      <c r="B7" s="399" t="s">
        <v>110</v>
      </c>
      <c r="C7" s="400">
        <f>C8</f>
        <v>2211.199999999999</v>
      </c>
      <c r="D7" s="400">
        <f>D8</f>
        <v>525.3999999999996</v>
      </c>
      <c r="E7" s="401">
        <f>D7/C7*100</f>
        <v>23.760853835021702</v>
      </c>
    </row>
    <row r="8" spans="1:5" ht="25.5">
      <c r="A8" s="402" t="s">
        <v>127</v>
      </c>
      <c r="B8" s="403" t="s">
        <v>110</v>
      </c>
      <c r="C8" s="404">
        <f>C9+C19+C14</f>
        <v>2211.199999999999</v>
      </c>
      <c r="D8" s="404">
        <f>D9+D19+D14</f>
        <v>525.3999999999996</v>
      </c>
      <c r="E8" s="401">
        <f aca="true" t="shared" si="0" ref="E8:E23">D8/C8*100</f>
        <v>23.760853835021702</v>
      </c>
    </row>
    <row r="9" spans="1:5" ht="25.5">
      <c r="A9" s="398" t="s">
        <v>96</v>
      </c>
      <c r="B9" s="399" t="s">
        <v>515</v>
      </c>
      <c r="C9" s="400">
        <f>C10-C12</f>
        <v>178</v>
      </c>
      <c r="D9" s="400">
        <f>D10-D12</f>
        <v>0</v>
      </c>
      <c r="E9" s="401">
        <f t="shared" si="0"/>
        <v>0</v>
      </c>
    </row>
    <row r="10" spans="1:5" ht="38.25">
      <c r="A10" s="405" t="s">
        <v>516</v>
      </c>
      <c r="B10" s="403" t="s">
        <v>517</v>
      </c>
      <c r="C10" s="404">
        <f>C11</f>
        <v>178</v>
      </c>
      <c r="D10" s="404">
        <f>D11</f>
        <v>0</v>
      </c>
      <c r="E10" s="401">
        <f t="shared" si="0"/>
        <v>0</v>
      </c>
    </row>
    <row r="11" spans="1:5" ht="38.25">
      <c r="A11" s="402" t="s">
        <v>518</v>
      </c>
      <c r="B11" s="403" t="s">
        <v>519</v>
      </c>
      <c r="C11" s="404">
        <v>178</v>
      </c>
      <c r="D11" s="404">
        <v>0</v>
      </c>
      <c r="E11" s="401">
        <f t="shared" si="0"/>
        <v>0</v>
      </c>
    </row>
    <row r="12" spans="1:5" ht="38.25">
      <c r="A12" s="405" t="s">
        <v>520</v>
      </c>
      <c r="B12" s="403" t="s">
        <v>521</v>
      </c>
      <c r="C12" s="404">
        <f>C13</f>
        <v>0</v>
      </c>
      <c r="D12" s="404">
        <f>D13</f>
        <v>0</v>
      </c>
      <c r="E12" s="401">
        <v>0</v>
      </c>
    </row>
    <row r="13" spans="1:5" ht="51">
      <c r="A13" s="402" t="s">
        <v>522</v>
      </c>
      <c r="B13" s="403" t="s">
        <v>523</v>
      </c>
      <c r="C13" s="404">
        <v>0</v>
      </c>
      <c r="D13" s="404">
        <v>0</v>
      </c>
      <c r="E13" s="401">
        <v>0</v>
      </c>
    </row>
    <row r="14" spans="1:5" ht="38.25">
      <c r="A14" s="398" t="s">
        <v>29</v>
      </c>
      <c r="B14" s="399" t="s">
        <v>524</v>
      </c>
      <c r="C14" s="400">
        <f>C15+C17</f>
        <v>0</v>
      </c>
      <c r="D14" s="400">
        <f>D15+D17</f>
        <v>0</v>
      </c>
      <c r="E14" s="401">
        <v>0</v>
      </c>
    </row>
    <row r="15" spans="1:5" ht="51">
      <c r="A15" s="402" t="s">
        <v>525</v>
      </c>
      <c r="B15" s="403" t="s">
        <v>526</v>
      </c>
      <c r="C15" s="404">
        <f>C16</f>
        <v>0</v>
      </c>
      <c r="D15" s="404">
        <f>D16</f>
        <v>0</v>
      </c>
      <c r="E15" s="401">
        <v>0</v>
      </c>
    </row>
    <row r="16" spans="1:5" ht="63.75">
      <c r="A16" s="402" t="s">
        <v>527</v>
      </c>
      <c r="B16" s="403" t="s">
        <v>528</v>
      </c>
      <c r="C16" s="404">
        <v>0</v>
      </c>
      <c r="D16" s="404">
        <v>0</v>
      </c>
      <c r="E16" s="401">
        <v>0</v>
      </c>
    </row>
    <row r="17" spans="1:5" ht="63.75">
      <c r="A17" s="402" t="s">
        <v>31</v>
      </c>
      <c r="B17" s="403" t="s">
        <v>529</v>
      </c>
      <c r="C17" s="406">
        <f>C18</f>
        <v>0</v>
      </c>
      <c r="D17" s="406">
        <f>D18</f>
        <v>0</v>
      </c>
      <c r="E17" s="401">
        <v>0</v>
      </c>
    </row>
    <row r="18" spans="1:5" ht="63.75">
      <c r="A18" s="402" t="s">
        <v>530</v>
      </c>
      <c r="B18" s="403" t="s">
        <v>531</v>
      </c>
      <c r="C18" s="406">
        <v>0</v>
      </c>
      <c r="D18" s="406">
        <v>0</v>
      </c>
      <c r="E18" s="401">
        <v>0</v>
      </c>
    </row>
    <row r="19" spans="1:5" ht="25.5">
      <c r="A19" s="398" t="s">
        <v>111</v>
      </c>
      <c r="B19" s="399" t="s">
        <v>112</v>
      </c>
      <c r="C19" s="407">
        <f>C20+C22</f>
        <v>2033.199999999999</v>
      </c>
      <c r="D19" s="408">
        <f>D20+D22</f>
        <v>525.3999999999996</v>
      </c>
      <c r="E19" s="401">
        <f t="shared" si="0"/>
        <v>25.84103875663978</v>
      </c>
    </row>
    <row r="20" spans="1:5" ht="12.75">
      <c r="A20" s="402" t="s">
        <v>47</v>
      </c>
      <c r="B20" s="403" t="s">
        <v>511</v>
      </c>
      <c r="C20" s="406">
        <f>C21</f>
        <v>-13852.6</v>
      </c>
      <c r="D20" s="406">
        <f>D21</f>
        <v>-10779.7</v>
      </c>
      <c r="E20" s="401">
        <f t="shared" si="0"/>
        <v>77.81716067741796</v>
      </c>
    </row>
    <row r="21" spans="1:5" ht="25.5">
      <c r="A21" s="402" t="s">
        <v>532</v>
      </c>
      <c r="B21" s="403" t="s">
        <v>512</v>
      </c>
      <c r="C21" s="404">
        <v>-13852.6</v>
      </c>
      <c r="D21" s="404">
        <v>-10779.7</v>
      </c>
      <c r="E21" s="401">
        <f t="shared" si="0"/>
        <v>77.81716067741796</v>
      </c>
    </row>
    <row r="22" spans="1:5" ht="12.75">
      <c r="A22" s="402" t="s">
        <v>55</v>
      </c>
      <c r="B22" s="403" t="s">
        <v>513</v>
      </c>
      <c r="C22" s="404">
        <f>C23</f>
        <v>15885.8</v>
      </c>
      <c r="D22" s="404">
        <f>D23</f>
        <v>11305.1</v>
      </c>
      <c r="E22" s="401">
        <f t="shared" si="0"/>
        <v>71.16481385891802</v>
      </c>
    </row>
    <row r="23" spans="1:5" ht="25.5">
      <c r="A23" s="402" t="s">
        <v>57</v>
      </c>
      <c r="B23" s="403" t="s">
        <v>113</v>
      </c>
      <c r="C23" s="404">
        <v>15885.8</v>
      </c>
      <c r="D23" s="404">
        <v>11305.1</v>
      </c>
      <c r="E23" s="401">
        <f t="shared" si="0"/>
        <v>71.16481385891802</v>
      </c>
    </row>
  </sheetData>
  <sheetProtection/>
  <mergeCells count="4">
    <mergeCell ref="C1:E1"/>
    <mergeCell ref="C2:E2"/>
    <mergeCell ref="C3:E3"/>
    <mergeCell ref="C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49"/>
  <sheetViews>
    <sheetView zoomScalePageLayoutView="0" workbookViewId="0" topLeftCell="B4">
      <selection activeCell="B8" sqref="B8"/>
    </sheetView>
  </sheetViews>
  <sheetFormatPr defaultColWidth="7.625" defaultRowHeight="12.75"/>
  <cols>
    <col min="1" max="1" width="0.12890625" style="3" hidden="1" customWidth="1"/>
    <col min="2" max="2" width="58.625" style="3" customWidth="1"/>
    <col min="3" max="3" width="5.75390625" style="4" hidden="1" customWidth="1"/>
    <col min="4" max="4" width="31.75390625" style="16" customWidth="1"/>
    <col min="5" max="5" width="10.875" style="29" customWidth="1"/>
    <col min="6" max="6" width="8.875" style="3" customWidth="1"/>
    <col min="7" max="16384" width="7.625" style="3" customWidth="1"/>
  </cols>
  <sheetData>
    <row r="1" spans="4:6" ht="12.75" customHeight="1">
      <c r="D1" s="285" t="s">
        <v>24</v>
      </c>
      <c r="E1" s="285"/>
      <c r="F1" s="5"/>
    </row>
    <row r="2" spans="4:12" ht="12.75" customHeight="1">
      <c r="D2" s="285" t="s">
        <v>24</v>
      </c>
      <c r="E2" s="285"/>
      <c r="F2" s="1"/>
      <c r="G2" s="1"/>
      <c r="H2" s="1"/>
      <c r="I2" s="2"/>
      <c r="J2" s="2"/>
      <c r="K2" s="2"/>
      <c r="L2" s="2"/>
    </row>
    <row r="3" spans="4:12" ht="12.75" customHeight="1">
      <c r="D3" s="285"/>
      <c r="E3" s="285"/>
      <c r="F3" s="1"/>
      <c r="G3" s="1"/>
      <c r="H3" s="1"/>
      <c r="I3" s="2"/>
      <c r="J3" s="2"/>
      <c r="K3" s="2"/>
      <c r="L3" s="2"/>
    </row>
    <row r="4" spans="4:12" ht="15" customHeight="1">
      <c r="D4" s="285"/>
      <c r="E4" s="285"/>
      <c r="F4" s="1"/>
      <c r="G4" s="1"/>
      <c r="H4" s="1"/>
      <c r="I4" s="2"/>
      <c r="J4" s="2"/>
      <c r="K4" s="2"/>
      <c r="L4" s="2"/>
    </row>
    <row r="5" spans="1:64" ht="12.75" customHeight="1">
      <c r="A5" s="6"/>
      <c r="B5" s="7"/>
      <c r="C5" s="8"/>
      <c r="D5" s="285" t="s">
        <v>24</v>
      </c>
      <c r="E5" s="285"/>
      <c r="F5" s="1"/>
      <c r="G5" s="1"/>
      <c r="H5" s="1"/>
      <c r="I5" s="2"/>
      <c r="J5" s="2"/>
      <c r="K5" s="2"/>
      <c r="L5" s="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12.75" customHeight="1">
      <c r="A6" s="6"/>
      <c r="B6" s="7"/>
      <c r="C6" s="8"/>
      <c r="D6" s="286" t="s">
        <v>24</v>
      </c>
      <c r="E6" s="286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2">
      <c r="A7" s="6"/>
      <c r="B7" s="7"/>
      <c r="C7" s="8"/>
      <c r="D7" s="12"/>
      <c r="E7" s="11"/>
      <c r="F7" s="9"/>
      <c r="G7" s="10"/>
      <c r="H7" s="10"/>
      <c r="I7" s="13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">
      <c r="A8" s="6"/>
      <c r="B8" s="7"/>
      <c r="C8" s="8"/>
      <c r="D8" s="12"/>
      <c r="E8" s="14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">
      <c r="A9" s="6"/>
      <c r="B9" s="7"/>
      <c r="C9" s="8"/>
      <c r="D9" s="12"/>
      <c r="E9" s="14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26.25" customHeight="1">
      <c r="A10" s="6"/>
      <c r="B10" s="287" t="s">
        <v>91</v>
      </c>
      <c r="C10" s="287"/>
      <c r="D10" s="287"/>
      <c r="E10" s="28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2">
      <c r="A11" s="6"/>
      <c r="B11" s="7"/>
      <c r="C11" s="8"/>
      <c r="D11" s="7"/>
      <c r="E11" s="1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2" customHeight="1" hidden="1">
      <c r="A12" s="6"/>
      <c r="B12" s="7"/>
      <c r="C12" s="8"/>
      <c r="D12" s="7"/>
      <c r="E12" s="1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2">
      <c r="A13" s="6"/>
      <c r="B13" s="7"/>
      <c r="C13" s="8"/>
      <c r="E13" s="1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31.5" customHeight="1">
      <c r="A14" s="17"/>
      <c r="B14" s="56" t="s">
        <v>139</v>
      </c>
      <c r="C14" s="56" t="s">
        <v>25</v>
      </c>
      <c r="D14" s="57" t="s">
        <v>26</v>
      </c>
      <c r="E14" s="58" t="s">
        <v>23</v>
      </c>
      <c r="F14" s="4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12" customHeight="1" hidden="1">
      <c r="A15" s="17"/>
      <c r="B15" s="56"/>
      <c r="C15" s="56"/>
      <c r="D15" s="57"/>
      <c r="E15" s="59"/>
      <c r="F15" s="4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12" customHeight="1" hidden="1" thickBot="1">
      <c r="A16" s="17"/>
      <c r="B16" s="60"/>
      <c r="C16" s="60"/>
      <c r="D16" s="61"/>
      <c r="E16" s="59"/>
      <c r="F16" s="4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1.25" customHeight="1">
      <c r="A17" s="18"/>
      <c r="B17" s="62">
        <v>1</v>
      </c>
      <c r="C17" s="62">
        <v>2</v>
      </c>
      <c r="D17" s="63">
        <v>3</v>
      </c>
      <c r="E17" s="59">
        <v>4</v>
      </c>
      <c r="F17" s="45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8.75" customHeight="1">
      <c r="A18" s="17"/>
      <c r="B18" s="81" t="s">
        <v>94</v>
      </c>
      <c r="C18" s="82">
        <v>500</v>
      </c>
      <c r="D18" s="67" t="s">
        <v>27</v>
      </c>
      <c r="E18" s="51">
        <v>0</v>
      </c>
      <c r="F18" s="4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8.75" customHeight="1">
      <c r="A19" s="17"/>
      <c r="B19" s="81" t="s">
        <v>95</v>
      </c>
      <c r="C19" s="82">
        <v>520</v>
      </c>
      <c r="D19" s="67" t="s">
        <v>28</v>
      </c>
      <c r="E19" s="51">
        <v>0</v>
      </c>
      <c r="F19" s="68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40.5" customHeight="1">
      <c r="A20" s="17"/>
      <c r="B20" s="83" t="s">
        <v>96</v>
      </c>
      <c r="C20" s="84">
        <v>520</v>
      </c>
      <c r="D20" s="67" t="s">
        <v>97</v>
      </c>
      <c r="E20" s="51">
        <f>E21</f>
        <v>584</v>
      </c>
      <c r="F20" s="6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6" customFormat="1" ht="46.5" customHeight="1">
      <c r="A21" s="19">
        <v>1010200</v>
      </c>
      <c r="B21" s="83" t="s">
        <v>98</v>
      </c>
      <c r="C21" s="84">
        <v>520</v>
      </c>
      <c r="D21" s="67" t="s">
        <v>99</v>
      </c>
      <c r="E21" s="85">
        <f>E22</f>
        <v>584</v>
      </c>
      <c r="F21" s="6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64" ht="24" customHeight="1">
      <c r="A22" s="17">
        <v>1010201</v>
      </c>
      <c r="B22" s="83" t="s">
        <v>100</v>
      </c>
      <c r="C22" s="66">
        <v>520</v>
      </c>
      <c r="D22" s="65" t="s">
        <v>101</v>
      </c>
      <c r="E22" s="51">
        <v>584</v>
      </c>
      <c r="F22" s="68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27" customHeight="1" hidden="1">
      <c r="A23" s="17">
        <v>1010205</v>
      </c>
      <c r="B23" s="75"/>
      <c r="C23" s="66"/>
      <c r="D23" s="67"/>
      <c r="E23" s="54"/>
      <c r="F23" s="4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27" customHeight="1">
      <c r="A24" s="21"/>
      <c r="B24" s="78" t="s">
        <v>29</v>
      </c>
      <c r="C24" s="66"/>
      <c r="D24" s="65" t="s">
        <v>30</v>
      </c>
      <c r="E24" s="53">
        <f>E25</f>
        <v>-584</v>
      </c>
      <c r="F24" s="4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45" customHeight="1">
      <c r="A25" s="21"/>
      <c r="B25" s="80" t="s">
        <v>31</v>
      </c>
      <c r="C25" s="66">
        <v>520</v>
      </c>
      <c r="D25" s="65" t="s">
        <v>32</v>
      </c>
      <c r="E25" s="51">
        <f>E26</f>
        <v>-584</v>
      </c>
      <c r="F25" s="46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2.5" customHeight="1">
      <c r="A26" s="21"/>
      <c r="B26" s="75" t="s">
        <v>33</v>
      </c>
      <c r="C26" s="66">
        <v>520</v>
      </c>
      <c r="D26" s="65" t="s">
        <v>34</v>
      </c>
      <c r="E26" s="52">
        <v>-584</v>
      </c>
      <c r="F26" s="4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23.25" customHeight="1" hidden="1">
      <c r="A27" s="21"/>
      <c r="B27" s="75" t="s">
        <v>35</v>
      </c>
      <c r="C27" s="66">
        <v>520</v>
      </c>
      <c r="D27" s="67" t="s">
        <v>36</v>
      </c>
      <c r="E27" s="53">
        <v>-200</v>
      </c>
      <c r="F27" s="4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.5" customHeight="1" hidden="1">
      <c r="A28" s="21"/>
      <c r="B28" s="76" t="s">
        <v>37</v>
      </c>
      <c r="C28" s="66">
        <v>521</v>
      </c>
      <c r="D28" s="65" t="s">
        <v>38</v>
      </c>
      <c r="E28" s="54">
        <v>-24985.4</v>
      </c>
      <c r="F28" s="4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36" customHeight="1" hidden="1">
      <c r="A29" s="21"/>
      <c r="B29" s="76" t="s">
        <v>37</v>
      </c>
      <c r="C29" s="66">
        <v>522</v>
      </c>
      <c r="D29" s="65" t="s">
        <v>39</v>
      </c>
      <c r="E29" s="54"/>
      <c r="F29" s="4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0.75" customHeight="1" hidden="1">
      <c r="A30" s="21"/>
      <c r="B30" s="76" t="s">
        <v>37</v>
      </c>
      <c r="C30" s="66">
        <v>523</v>
      </c>
      <c r="D30" s="65" t="s">
        <v>40</v>
      </c>
      <c r="E30" s="54"/>
      <c r="F30" s="4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0.75" customHeight="1" hidden="1">
      <c r="A31" s="21"/>
      <c r="B31" s="76" t="s">
        <v>37</v>
      </c>
      <c r="C31" s="66">
        <v>524</v>
      </c>
      <c r="D31" s="65" t="s">
        <v>41</v>
      </c>
      <c r="E31" s="54"/>
      <c r="F31" s="4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36" customHeight="1" hidden="1">
      <c r="A32" s="21"/>
      <c r="B32" s="76" t="s">
        <v>37</v>
      </c>
      <c r="C32" s="66">
        <v>525</v>
      </c>
      <c r="D32" s="65" t="s">
        <v>42</v>
      </c>
      <c r="E32" s="54"/>
      <c r="F32" s="4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2:6" ht="1.5" customHeight="1" hidden="1" thickBot="1">
      <c r="B33" s="76" t="s">
        <v>43</v>
      </c>
      <c r="C33" s="66">
        <v>520</v>
      </c>
      <c r="D33" s="65" t="s">
        <v>44</v>
      </c>
      <c r="E33" s="53"/>
      <c r="F33" s="48"/>
    </row>
    <row r="34" spans="2:6" ht="18" customHeight="1">
      <c r="B34" s="73" t="s">
        <v>45</v>
      </c>
      <c r="C34" s="64">
        <v>700</v>
      </c>
      <c r="D34" s="65" t="s">
        <v>46</v>
      </c>
      <c r="E34" s="55">
        <v>0</v>
      </c>
      <c r="F34" s="68"/>
    </row>
    <row r="35" spans="2:6" ht="14.25" customHeight="1">
      <c r="B35" s="74" t="s">
        <v>47</v>
      </c>
      <c r="C35" s="66">
        <v>710</v>
      </c>
      <c r="D35" s="65" t="s">
        <v>48</v>
      </c>
      <c r="E35" s="51">
        <f>E36</f>
        <v>-4885</v>
      </c>
      <c r="F35" s="68"/>
    </row>
    <row r="36" spans="2:6" ht="13.5" customHeight="1">
      <c r="B36" s="74" t="s">
        <v>49</v>
      </c>
      <c r="C36" s="66">
        <v>710</v>
      </c>
      <c r="D36" s="65" t="s">
        <v>50</v>
      </c>
      <c r="E36" s="51">
        <f>E37</f>
        <v>-4885</v>
      </c>
      <c r="F36" s="68"/>
    </row>
    <row r="37" spans="2:6" ht="13.5" customHeight="1">
      <c r="B37" s="77" t="s">
        <v>89</v>
      </c>
      <c r="C37" s="66">
        <v>710</v>
      </c>
      <c r="D37" s="65" t="s">
        <v>51</v>
      </c>
      <c r="E37" s="51">
        <f>E38</f>
        <v>-4885</v>
      </c>
      <c r="F37" s="68"/>
    </row>
    <row r="38" spans="2:6" ht="16.5" customHeight="1">
      <c r="B38" s="76" t="s">
        <v>53</v>
      </c>
      <c r="C38" s="66">
        <v>710</v>
      </c>
      <c r="D38" s="65" t="s">
        <v>54</v>
      </c>
      <c r="E38" s="79">
        <v>-4885</v>
      </c>
      <c r="F38" s="70"/>
    </row>
    <row r="39" spans="2:6" ht="15" customHeight="1">
      <c r="B39" s="74" t="s">
        <v>55</v>
      </c>
      <c r="C39" s="66">
        <v>720</v>
      </c>
      <c r="D39" s="65" t="s">
        <v>56</v>
      </c>
      <c r="E39" s="51">
        <f>E40</f>
        <v>4885</v>
      </c>
      <c r="F39" s="71"/>
    </row>
    <row r="40" spans="2:6" ht="14.25" customHeight="1">
      <c r="B40" s="74" t="s">
        <v>57</v>
      </c>
      <c r="C40" s="66">
        <v>720</v>
      </c>
      <c r="D40" s="65" t="s">
        <v>58</v>
      </c>
      <c r="E40" s="51">
        <f>E41</f>
        <v>4885</v>
      </c>
      <c r="F40" s="71"/>
    </row>
    <row r="41" spans="2:6" ht="15.75" customHeight="1">
      <c r="B41" s="77" t="s">
        <v>88</v>
      </c>
      <c r="C41" s="66">
        <v>720</v>
      </c>
      <c r="D41" s="65" t="s">
        <v>59</v>
      </c>
      <c r="E41" s="51">
        <f>E42</f>
        <v>4885</v>
      </c>
      <c r="F41" s="71"/>
    </row>
    <row r="42" spans="2:6" ht="16.5" customHeight="1">
      <c r="B42" s="76" t="s">
        <v>60</v>
      </c>
      <c r="C42" s="66">
        <v>720</v>
      </c>
      <c r="D42" s="65" t="s">
        <v>62</v>
      </c>
      <c r="E42" s="79">
        <v>4885</v>
      </c>
      <c r="F42" s="72"/>
    </row>
    <row r="43" ht="11.25">
      <c r="F43" s="50"/>
    </row>
    <row r="44" ht="11.25">
      <c r="F44" s="50"/>
    </row>
    <row r="45" ht="11.25">
      <c r="F45" s="29"/>
    </row>
    <row r="46" spans="2:6" ht="18.75">
      <c r="B46" s="22" t="s">
        <v>84</v>
      </c>
      <c r="F46" s="29"/>
    </row>
    <row r="47" spans="2:6" s="22" customFormat="1" ht="18.75">
      <c r="B47" s="22" t="s">
        <v>83</v>
      </c>
      <c r="C47" s="23"/>
      <c r="D47" s="24" t="s">
        <v>66</v>
      </c>
      <c r="E47" s="25"/>
      <c r="F47" s="25"/>
    </row>
    <row r="49" spans="2:4" ht="15">
      <c r="B49" s="26"/>
      <c r="C49" s="27"/>
      <c r="D49" s="28"/>
    </row>
  </sheetData>
  <sheetProtection/>
  <mergeCells count="7">
    <mergeCell ref="D5:E5"/>
    <mergeCell ref="D6:E6"/>
    <mergeCell ref="B10:E10"/>
    <mergeCell ref="D1:E1"/>
    <mergeCell ref="D2:E2"/>
    <mergeCell ref="D3:E3"/>
    <mergeCell ref="D4:E4"/>
  </mergeCells>
  <printOptions/>
  <pageMargins left="0.3937007874015748" right="0.78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8" sqref="A8:E15"/>
    </sheetView>
  </sheetViews>
  <sheetFormatPr defaultColWidth="9.00390625" defaultRowHeight="12.75"/>
  <cols>
    <col min="1" max="1" width="9.625" style="0" customWidth="1"/>
    <col min="2" max="2" width="26.00390625" style="0" customWidth="1"/>
    <col min="3" max="4" width="14.875" style="0" customWidth="1"/>
    <col min="5" max="5" width="16.25390625" style="0" customWidth="1"/>
  </cols>
  <sheetData>
    <row r="1" spans="3:5" ht="15.75">
      <c r="C1" s="268" t="s">
        <v>545</v>
      </c>
      <c r="D1" s="268"/>
      <c r="E1" s="268"/>
    </row>
    <row r="2" spans="3:5" ht="15.75">
      <c r="C2" s="243"/>
      <c r="D2" s="242" t="s">
        <v>490</v>
      </c>
      <c r="E2" s="242"/>
    </row>
    <row r="3" spans="3:5" ht="15.75">
      <c r="C3" s="243"/>
      <c r="D3" s="242" t="s">
        <v>491</v>
      </c>
      <c r="E3" s="242"/>
    </row>
    <row r="4" spans="3:5" ht="15.75">
      <c r="C4" s="243"/>
      <c r="D4" s="242" t="s">
        <v>492</v>
      </c>
      <c r="E4" s="242"/>
    </row>
    <row r="6" spans="1:5" ht="63.75" customHeight="1">
      <c r="A6" s="288" t="s">
        <v>546</v>
      </c>
      <c r="B6" s="288"/>
      <c r="C6" s="288"/>
      <c r="D6" s="288"/>
      <c r="E6" s="288"/>
    </row>
    <row r="7" ht="13.5" thickBot="1">
      <c r="E7" t="s">
        <v>23</v>
      </c>
    </row>
    <row r="8" spans="1:5" ht="13.5" thickBot="1">
      <c r="A8" s="244" t="s">
        <v>540</v>
      </c>
      <c r="B8" s="245" t="s">
        <v>16</v>
      </c>
      <c r="C8" s="245" t="s">
        <v>509</v>
      </c>
      <c r="D8" s="245" t="s">
        <v>510</v>
      </c>
      <c r="E8" s="245" t="s">
        <v>488</v>
      </c>
    </row>
    <row r="9" spans="1:5" ht="32.25" customHeight="1" thickBot="1">
      <c r="A9" s="275">
        <v>1</v>
      </c>
      <c r="B9" s="409" t="s">
        <v>541</v>
      </c>
      <c r="C9" s="275">
        <v>36.9</v>
      </c>
      <c r="D9" s="275">
        <v>36.9</v>
      </c>
      <c r="E9" s="275">
        <v>100</v>
      </c>
    </row>
    <row r="10" spans="1:5" ht="13.5" customHeight="1" hidden="1" thickBot="1">
      <c r="A10" s="276"/>
      <c r="B10" s="410"/>
      <c r="C10" s="276"/>
      <c r="D10" s="276"/>
      <c r="E10" s="276"/>
    </row>
    <row r="11" spans="1:5" ht="34.5" customHeight="1">
      <c r="A11" s="275">
        <v>2</v>
      </c>
      <c r="B11" s="409" t="s">
        <v>542</v>
      </c>
      <c r="C11" s="275">
        <v>82.5</v>
      </c>
      <c r="D11" s="275">
        <v>82.5</v>
      </c>
      <c r="E11" s="275">
        <v>100</v>
      </c>
    </row>
    <row r="12" spans="1:5" ht="3" customHeight="1" thickBot="1">
      <c r="A12" s="276"/>
      <c r="B12" s="410"/>
      <c r="C12" s="276"/>
      <c r="D12" s="276"/>
      <c r="E12" s="276"/>
    </row>
    <row r="13" spans="1:5" ht="27" customHeight="1">
      <c r="A13" s="275">
        <v>3</v>
      </c>
      <c r="B13" s="409" t="s">
        <v>543</v>
      </c>
      <c r="C13" s="275">
        <v>35.2</v>
      </c>
      <c r="D13" s="275">
        <v>35.2</v>
      </c>
      <c r="E13" s="275">
        <v>100</v>
      </c>
    </row>
    <row r="14" spans="1:5" ht="3.75" customHeight="1" thickBot="1">
      <c r="A14" s="276"/>
      <c r="B14" s="410"/>
      <c r="C14" s="276"/>
      <c r="D14" s="276"/>
      <c r="E14" s="276"/>
    </row>
    <row r="15" spans="1:5" ht="18" customHeight="1" thickBot="1">
      <c r="A15" s="246"/>
      <c r="B15" s="411" t="s">
        <v>544</v>
      </c>
      <c r="C15" s="247">
        <v>154.7</v>
      </c>
      <c r="D15" s="247">
        <v>154.7</v>
      </c>
      <c r="E15" s="247">
        <v>100</v>
      </c>
    </row>
  </sheetData>
  <sheetProtection/>
  <mergeCells count="17">
    <mergeCell ref="C1:E1"/>
    <mergeCell ref="A6:E6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zoomScale="110" zoomScaleNormal="110" zoomScalePageLayoutView="0" workbookViewId="0" topLeftCell="A4">
      <selection activeCell="G10" sqref="G10"/>
    </sheetView>
  </sheetViews>
  <sheetFormatPr defaultColWidth="9.00390625" defaultRowHeight="12.75"/>
  <cols>
    <col min="1" max="1" width="48.25390625" style="0" customWidth="1"/>
    <col min="3" max="3" width="15.625" style="0" customWidth="1"/>
  </cols>
  <sheetData>
    <row r="1" spans="1:3" ht="18.75" customHeight="1">
      <c r="A1" s="250"/>
      <c r="B1" s="251"/>
      <c r="C1" s="252"/>
    </row>
    <row r="2" spans="1:3" ht="56.25" customHeight="1">
      <c r="A2" s="250"/>
      <c r="B2" s="251"/>
      <c r="C2" s="252"/>
    </row>
    <row r="3" spans="1:3" ht="15">
      <c r="A3" s="250"/>
      <c r="B3" s="254"/>
      <c r="C3" s="253"/>
    </row>
    <row r="4" spans="1:3" ht="49.5" customHeight="1">
      <c r="A4" s="290" t="s">
        <v>539</v>
      </c>
      <c r="B4" s="291"/>
      <c r="C4" s="291"/>
    </row>
    <row r="5" spans="1:3" ht="15.75">
      <c r="A5" s="255"/>
      <c r="B5" s="256"/>
      <c r="C5" s="412" t="s">
        <v>23</v>
      </c>
    </row>
    <row r="6" spans="1:3" ht="12.75">
      <c r="A6" s="257" t="s">
        <v>16</v>
      </c>
      <c r="B6" s="292" t="s">
        <v>548</v>
      </c>
      <c r="C6" s="292"/>
    </row>
    <row r="7" spans="1:3" ht="17.25" customHeight="1">
      <c r="A7" s="258" t="s">
        <v>535</v>
      </c>
      <c r="B7" s="289">
        <v>3</v>
      </c>
      <c r="C7" s="289"/>
    </row>
    <row r="8" spans="1:3" ht="30.75" customHeight="1">
      <c r="A8" s="258" t="s">
        <v>536</v>
      </c>
      <c r="B8" s="289">
        <v>0</v>
      </c>
      <c r="C8" s="289"/>
    </row>
    <row r="9" spans="1:3" ht="24.75" customHeight="1">
      <c r="A9" s="258" t="s">
        <v>537</v>
      </c>
      <c r="B9" s="289">
        <v>0</v>
      </c>
      <c r="C9" s="289"/>
    </row>
    <row r="10" spans="1:3" ht="33.75" customHeight="1">
      <c r="A10" s="258" t="s">
        <v>538</v>
      </c>
      <c r="B10" s="289">
        <v>3</v>
      </c>
      <c r="C10" s="289"/>
    </row>
  </sheetData>
  <sheetProtection/>
  <mergeCells count="6">
    <mergeCell ref="B9:C9"/>
    <mergeCell ref="B10:C10"/>
    <mergeCell ref="A4:C4"/>
    <mergeCell ref="B6:C6"/>
    <mergeCell ref="B7:C7"/>
    <mergeCell ref="B8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Lokhovo</cp:lastModifiedBy>
  <cp:lastPrinted>2022-06-15T03:22:09Z</cp:lastPrinted>
  <dcterms:created xsi:type="dcterms:W3CDTF">2008-11-18T02:50:26Z</dcterms:created>
  <dcterms:modified xsi:type="dcterms:W3CDTF">2022-11-02T08:16:15Z</dcterms:modified>
  <cp:category/>
  <cp:version/>
  <cp:contentType/>
  <cp:contentStatus/>
</cp:coreProperties>
</file>